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_Provozní_oddělení_II\OPRAVNÉ PRÁCE\rok 2024\635230041 - Oprava trati v úseku Bojkovice – Slavičín\ZD\"/>
    </mc:Choice>
  </mc:AlternateContent>
  <bookViews>
    <workbookView xWindow="0" yWindow="0" windowWidth="0" windowHeight="0"/>
  </bookViews>
  <sheets>
    <sheet name="Rekapitulace stavby" sheetId="1" r:id="rId1"/>
    <sheet name="SO 01 - Oprava výhybek a ..." sheetId="2" r:id="rId2"/>
    <sheet name="SO 02 - Oprava koleje v ú..." sheetId="3" r:id="rId3"/>
    <sheet name="PS 01 - Zabezpečovací zař..." sheetId="4" r:id="rId4"/>
    <sheet name="VON - Vedlejší a ostatní ..." sheetId="5" r:id="rId5"/>
    <sheet name="Seznam figur" sheetId="6" r:id="rId6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01 - Oprava výhybek a ...'!$C$119:$K$350</definedName>
    <definedName name="_xlnm.Print_Area" localSheetId="1">'SO 01 - Oprava výhybek a ...'!$C$107:$K$350</definedName>
    <definedName name="_xlnm.Print_Titles" localSheetId="1">'SO 01 - Oprava výhybek a ...'!$119:$119</definedName>
    <definedName name="_xlnm._FilterDatabase" localSheetId="2" hidden="1">'SO 02 - Oprava koleje v ú...'!$C$119:$K$225</definedName>
    <definedName name="_xlnm.Print_Area" localSheetId="2">'SO 02 - Oprava koleje v ú...'!$C$107:$K$225</definedName>
    <definedName name="_xlnm.Print_Titles" localSheetId="2">'SO 02 - Oprava koleje v ú...'!$119:$119</definedName>
    <definedName name="_xlnm._FilterDatabase" localSheetId="3" hidden="1">'PS 01 - Zabezpečovací zař...'!$C$116:$K$160</definedName>
    <definedName name="_xlnm.Print_Area" localSheetId="3">'PS 01 - Zabezpečovací zař...'!$C$104:$K$160</definedName>
    <definedName name="_xlnm.Print_Titles" localSheetId="3">'PS 01 - Zabezpečovací zař...'!$116:$116</definedName>
    <definedName name="_xlnm._FilterDatabase" localSheetId="4" hidden="1">'VON - Vedlejší a ostatní ...'!$C$116:$K$135</definedName>
    <definedName name="_xlnm.Print_Area" localSheetId="4">'VON - Vedlejší a ostatní ...'!$C$104:$K$135</definedName>
    <definedName name="_xlnm.Print_Titles" localSheetId="4">'VON - Vedlejší a ostatní ...'!$116:$116</definedName>
    <definedName name="_xlnm.Print_Area" localSheetId="5">'Seznam figur'!$C$4:$G$198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8"/>
  <c i="5" r="J35"/>
  <c i="1" r="AX98"/>
  <c i="5"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113"/>
  <c r="J20"/>
  <c r="J18"/>
  <c r="E18"/>
  <c r="F92"/>
  <c r="J17"/>
  <c r="J12"/>
  <c r="J111"/>
  <c r="E7"/>
  <c r="E85"/>
  <c i="4" r="J37"/>
  <c r="J36"/>
  <c i="1" r="AY97"/>
  <c i="4" r="J35"/>
  <c i="1" r="AX97"/>
  <c i="4"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114"/>
  <c r="J17"/>
  <c r="J15"/>
  <c r="E15"/>
  <c r="F91"/>
  <c r="J14"/>
  <c r="J12"/>
  <c r="J89"/>
  <c r="E7"/>
  <c r="E107"/>
  <c i="3" r="J37"/>
  <c r="J36"/>
  <c i="1" r="AY96"/>
  <c i="3" r="J35"/>
  <c i="1" r="AX96"/>
  <c i="3" r="BI223"/>
  <c r="BH223"/>
  <c r="BG223"/>
  <c r="BF223"/>
  <c r="T223"/>
  <c r="R223"/>
  <c r="P223"/>
  <c r="BI219"/>
  <c r="BH219"/>
  <c r="BG219"/>
  <c r="BF219"/>
  <c r="T219"/>
  <c r="R219"/>
  <c r="P219"/>
  <c r="BI212"/>
  <c r="BH212"/>
  <c r="BG212"/>
  <c r="BF212"/>
  <c r="T212"/>
  <c r="R212"/>
  <c r="P212"/>
  <c r="BI208"/>
  <c r="BH208"/>
  <c r="BG208"/>
  <c r="BF208"/>
  <c r="T208"/>
  <c r="T207"/>
  <c r="R208"/>
  <c r="R207"/>
  <c r="P208"/>
  <c r="P207"/>
  <c r="BI204"/>
  <c r="BH204"/>
  <c r="BG204"/>
  <c r="BF204"/>
  <c r="T204"/>
  <c r="R204"/>
  <c r="P204"/>
  <c r="BI198"/>
  <c r="BH198"/>
  <c r="BG198"/>
  <c r="BF198"/>
  <c r="T198"/>
  <c r="R198"/>
  <c r="P198"/>
  <c r="BI195"/>
  <c r="BH195"/>
  <c r="BG195"/>
  <c r="BF195"/>
  <c r="T195"/>
  <c r="R195"/>
  <c r="P195"/>
  <c r="BI183"/>
  <c r="BH183"/>
  <c r="BG183"/>
  <c r="BF183"/>
  <c r="T183"/>
  <c r="R183"/>
  <c r="P183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F116"/>
  <c r="F114"/>
  <c r="E112"/>
  <c r="J92"/>
  <c r="F91"/>
  <c r="F89"/>
  <c r="E87"/>
  <c r="J21"/>
  <c r="E21"/>
  <c r="J116"/>
  <c r="J20"/>
  <c r="J18"/>
  <c r="E18"/>
  <c r="F92"/>
  <c r="J17"/>
  <c r="J12"/>
  <c r="J114"/>
  <c r="E7"/>
  <c r="E110"/>
  <c i="2" r="J37"/>
  <c r="J36"/>
  <c i="1" r="AY95"/>
  <c i="2" r="J35"/>
  <c i="1" r="AX95"/>
  <c i="2" r="BI345"/>
  <c r="BH345"/>
  <c r="BG345"/>
  <c r="BF345"/>
  <c r="T345"/>
  <c r="R345"/>
  <c r="P345"/>
  <c r="BI336"/>
  <c r="BH336"/>
  <c r="BG336"/>
  <c r="BF336"/>
  <c r="T336"/>
  <c r="R336"/>
  <c r="P336"/>
  <c r="BI327"/>
  <c r="BH327"/>
  <c r="BG327"/>
  <c r="BF327"/>
  <c r="T327"/>
  <c r="R327"/>
  <c r="P327"/>
  <c r="BI318"/>
  <c r="BH318"/>
  <c r="BG318"/>
  <c r="BF318"/>
  <c r="T318"/>
  <c r="R318"/>
  <c r="P318"/>
  <c r="BI315"/>
  <c r="BH315"/>
  <c r="BG315"/>
  <c r="BF315"/>
  <c r="T315"/>
  <c r="R315"/>
  <c r="P315"/>
  <c r="BI313"/>
  <c r="BH313"/>
  <c r="BG313"/>
  <c r="BF313"/>
  <c r="T313"/>
  <c r="R313"/>
  <c r="P313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4"/>
  <c r="BH284"/>
  <c r="BG284"/>
  <c r="BF284"/>
  <c r="T284"/>
  <c r="R284"/>
  <c r="P284"/>
  <c r="BI280"/>
  <c r="BH280"/>
  <c r="BG280"/>
  <c r="BF280"/>
  <c r="T280"/>
  <c r="R280"/>
  <c r="P280"/>
  <c r="BI277"/>
  <c r="BH277"/>
  <c r="BG277"/>
  <c r="BF277"/>
  <c r="T277"/>
  <c r="R277"/>
  <c r="P277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16"/>
  <c r="BH216"/>
  <c r="BG216"/>
  <c r="BF216"/>
  <c r="T216"/>
  <c r="R216"/>
  <c r="P216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6"/>
  <c r="BH186"/>
  <c r="BG186"/>
  <c r="BF186"/>
  <c r="T186"/>
  <c r="R186"/>
  <c r="P186"/>
  <c r="BI177"/>
  <c r="BH177"/>
  <c r="BG177"/>
  <c r="BF177"/>
  <c r="T177"/>
  <c r="R177"/>
  <c r="P177"/>
  <c r="BI170"/>
  <c r="BH170"/>
  <c r="BG170"/>
  <c r="BF170"/>
  <c r="T170"/>
  <c r="R170"/>
  <c r="P170"/>
  <c r="BI161"/>
  <c r="BH161"/>
  <c r="BG161"/>
  <c r="BF161"/>
  <c r="T161"/>
  <c r="R161"/>
  <c r="P161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3"/>
  <c r="BH123"/>
  <c r="BG123"/>
  <c r="BF123"/>
  <c r="T123"/>
  <c r="R123"/>
  <c r="P123"/>
  <c r="J117"/>
  <c r="F116"/>
  <c r="F114"/>
  <c r="E112"/>
  <c r="J92"/>
  <c r="F91"/>
  <c r="F89"/>
  <c r="E87"/>
  <c r="J21"/>
  <c r="E21"/>
  <c r="J116"/>
  <c r="J20"/>
  <c r="J18"/>
  <c r="E18"/>
  <c r="F92"/>
  <c r="J17"/>
  <c r="J12"/>
  <c r="J89"/>
  <c r="E7"/>
  <c r="E85"/>
  <c i="1" r="L90"/>
  <c r="AM90"/>
  <c r="AM89"/>
  <c r="L89"/>
  <c r="AM87"/>
  <c r="L87"/>
  <c r="L85"/>
  <c r="L84"/>
  <c i="4" r="J133"/>
  <c i="5" r="BK129"/>
  <c i="2" r="J306"/>
  <c r="J262"/>
  <c r="BK197"/>
  <c r="BK161"/>
  <c r="J277"/>
  <c i="5" r="BK127"/>
  <c i="2" r="BK313"/>
  <c r="BK240"/>
  <c r="BK300"/>
  <c r="BK203"/>
  <c r="BK345"/>
  <c r="J150"/>
  <c i="3" r="J204"/>
  <c r="BK171"/>
  <c r="BK162"/>
  <c i="4" r="J137"/>
  <c i="2" r="J303"/>
  <c r="J203"/>
  <c r="BK139"/>
  <c r="J132"/>
  <c r="BK246"/>
  <c r="J147"/>
  <c i="3" r="J156"/>
  <c r="BK174"/>
  <c r="J212"/>
  <c r="J126"/>
  <c i="4" r="BK133"/>
  <c r="J145"/>
  <c r="J127"/>
  <c r="J121"/>
  <c i="5" r="J131"/>
  <c i="2" r="BK170"/>
  <c r="J315"/>
  <c i="5" r="J121"/>
  <c i="2" r="J300"/>
  <c r="BK258"/>
  <c r="BK236"/>
  <c r="J197"/>
  <c r="BK147"/>
  <c r="BK327"/>
  <c r="BK273"/>
  <c r="BK132"/>
  <c r="J170"/>
  <c r="J236"/>
  <c r="J139"/>
  <c i="3" r="J219"/>
  <c r="J174"/>
  <c r="J208"/>
  <c r="BK165"/>
  <c r="BK138"/>
  <c r="J179"/>
  <c r="J223"/>
  <c i="4" r="J131"/>
  <c r="BK143"/>
  <c r="BK125"/>
  <c r="J155"/>
  <c i="5" r="J119"/>
  <c r="BK123"/>
  <c i="2" r="J336"/>
  <c r="BK284"/>
  <c r="J295"/>
  <c r="BK135"/>
  <c r="BK123"/>
  <c r="BK303"/>
  <c i="3" r="J153"/>
  <c r="J159"/>
  <c r="J129"/>
  <c r="BK129"/>
  <c i="4" r="J141"/>
  <c r="BK127"/>
  <c r="J129"/>
  <c r="BK159"/>
  <c r="J147"/>
  <c i="5" r="BK134"/>
  <c r="BK121"/>
  <c i="2" r="BK315"/>
  <c r="J270"/>
  <c r="J225"/>
  <c r="J177"/>
  <c r="J252"/>
  <c r="BK336"/>
  <c r="BK295"/>
  <c r="BK250"/>
  <c r="J135"/>
  <c r="J193"/>
  <c r="J216"/>
  <c i="3" r="BK212"/>
  <c r="BK168"/>
  <c r="J123"/>
  <c r="J162"/>
  <c r="BK183"/>
  <c r="BK159"/>
  <c i="5" r="J125"/>
  <c i="2" r="J327"/>
  <c r="J298"/>
  <c r="J161"/>
  <c r="BK143"/>
  <c i="1" r="AS94"/>
  <c i="2" r="J284"/>
  <c r="BK264"/>
  <c r="J268"/>
  <c r="J264"/>
  <c r="J154"/>
  <c i="3" r="J183"/>
  <c r="BK198"/>
  <c r="BK153"/>
  <c r="BK204"/>
  <c r="BK145"/>
  <c i="4" r="J149"/>
  <c r="BK135"/>
  <c r="BK149"/>
  <c r="J135"/>
  <c r="J119"/>
  <c r="BK153"/>
  <c i="5" r="J129"/>
  <c i="2" r="J254"/>
  <c r="J227"/>
  <c r="BK186"/>
  <c r="J313"/>
  <c r="BK287"/>
  <c r="BK216"/>
  <c r="J258"/>
  <c r="J266"/>
  <c r="J201"/>
  <c r="J240"/>
  <c i="3" r="J198"/>
  <c r="BK149"/>
  <c r="BK179"/>
  <c r="BK219"/>
  <c r="J142"/>
  <c i="4" r="J151"/>
  <c r="BK119"/>
  <c r="BK139"/>
  <c r="BK121"/>
  <c r="BK131"/>
  <c r="BK123"/>
  <c i="5" r="BK131"/>
  <c i="2" r="J287"/>
  <c r="BK193"/>
  <c r="J345"/>
  <c r="BK277"/>
  <c r="BK266"/>
  <c r="J123"/>
  <c i="3" r="J195"/>
  <c r="J168"/>
  <c i="4" r="J139"/>
  <c r="BK155"/>
  <c i="5" r="J123"/>
  <c i="2" r="J318"/>
  <c r="J273"/>
  <c r="BK280"/>
  <c r="BK252"/>
  <c r="J223"/>
  <c r="J309"/>
  <c r="J280"/>
  <c r="BK223"/>
  <c r="J260"/>
  <c r="BK268"/>
  <c r="J246"/>
  <c i="3" r="BK208"/>
  <c r="BK126"/>
  <c r="BK142"/>
  <c r="J165"/>
  <c i="4" r="J157"/>
  <c r="J143"/>
  <c i="3" r="BK195"/>
  <c r="BK223"/>
  <c r="BK123"/>
  <c r="BK156"/>
  <c i="4" r="BK145"/>
  <c r="BK129"/>
  <c r="BK141"/>
  <c r="J123"/>
  <c r="J153"/>
  <c i="5" r="BK125"/>
  <c r="J127"/>
  <c i="2" r="J291"/>
  <c r="J248"/>
  <c r="BK243"/>
  <c r="BK318"/>
  <c r="BK227"/>
  <c r="BK254"/>
  <c r="BK260"/>
  <c i="3" r="J171"/>
  <c r="J145"/>
  <c i="4" r="J159"/>
  <c r="BK151"/>
  <c r="BK157"/>
  <c i="5" r="BK119"/>
  <c i="2" r="BK262"/>
  <c r="BK270"/>
  <c r="BK298"/>
  <c r="J243"/>
  <c r="J186"/>
  <c i="3" r="J138"/>
  <c r="J149"/>
  <c i="4" r="BK147"/>
  <c r="BK137"/>
  <c r="J125"/>
  <c i="5" r="J134"/>
  <c i="2" r="BK309"/>
  <c r="BK201"/>
  <c r="BK154"/>
  <c r="BK177"/>
  <c r="BK306"/>
  <c r="BK291"/>
  <c r="BK248"/>
  <c r="BK150"/>
  <c r="J250"/>
  <c r="BK225"/>
  <c r="J143"/>
  <c l="1" r="BK317"/>
  <c r="J317"/>
  <c r="J100"/>
  <c r="BK283"/>
  <c r="J283"/>
  <c r="J99"/>
  <c i="3" r="P122"/>
  <c r="P121"/>
  <c i="4" r="P118"/>
  <c r="P117"/>
  <c i="1" r="AU97"/>
  <c i="2" r="R122"/>
  <c r="R121"/>
  <c r="T283"/>
  <c i="3" r="T122"/>
  <c r="T121"/>
  <c i="4" r="T118"/>
  <c r="T117"/>
  <c i="2" r="T317"/>
  <c r="P122"/>
  <c r="P121"/>
  <c r="P120"/>
  <c i="1" r="AU95"/>
  <c i="3" r="BK122"/>
  <c r="BK121"/>
  <c r="BK120"/>
  <c r="J120"/>
  <c r="J96"/>
  <c r="R211"/>
  <c i="4" r="R118"/>
  <c r="R117"/>
  <c i="2" r="R317"/>
  <c r="P283"/>
  <c i="3" r="BK211"/>
  <c r="J211"/>
  <c r="J100"/>
  <c i="5" r="BK118"/>
  <c r="J118"/>
  <c r="J97"/>
  <c i="2" r="T122"/>
  <c r="T121"/>
  <c r="T120"/>
  <c i="3" r="T211"/>
  <c i="4" r="BK118"/>
  <c r="BK117"/>
  <c r="J117"/>
  <c r="J96"/>
  <c i="5" r="P118"/>
  <c r="P117"/>
  <c i="1" r="AU98"/>
  <c i="2" r="BK122"/>
  <c r="J122"/>
  <c r="J98"/>
  <c r="P317"/>
  <c i="3" r="R122"/>
  <c r="R121"/>
  <c r="R120"/>
  <c i="2" r="R283"/>
  <c i="3" r="P211"/>
  <c i="5" r="R118"/>
  <c r="R117"/>
  <c r="T118"/>
  <c r="T117"/>
  <c i="3" r="BK207"/>
  <c r="J207"/>
  <c r="J99"/>
  <c i="5" r="J89"/>
  <c r="J91"/>
  <c r="E107"/>
  <c r="F114"/>
  <c r="BE119"/>
  <c r="BE121"/>
  <c r="BE123"/>
  <c r="BE125"/>
  <c r="BE127"/>
  <c r="BE129"/>
  <c r="BE131"/>
  <c r="BE134"/>
  <c i="4" r="J91"/>
  <c r="J111"/>
  <c r="J114"/>
  <c r="BE121"/>
  <c i="3" r="J121"/>
  <c r="J97"/>
  <c r="J122"/>
  <c r="J98"/>
  <c i="4" r="F92"/>
  <c r="BE119"/>
  <c r="BE159"/>
  <c r="BE155"/>
  <c r="BE153"/>
  <c r="BE151"/>
  <c r="F113"/>
  <c r="BE123"/>
  <c r="BE131"/>
  <c r="BE135"/>
  <c r="BE137"/>
  <c r="BE139"/>
  <c r="E85"/>
  <c r="BE125"/>
  <c r="BE127"/>
  <c r="BE129"/>
  <c r="BE133"/>
  <c r="BE141"/>
  <c r="BE143"/>
  <c r="BE145"/>
  <c r="BE147"/>
  <c r="BE149"/>
  <c r="BE157"/>
  <c i="3" r="J89"/>
  <c r="F117"/>
  <c r="J91"/>
  <c r="BE126"/>
  <c r="BE138"/>
  <c r="BE142"/>
  <c r="BE149"/>
  <c r="BE153"/>
  <c r="BE156"/>
  <c r="BE159"/>
  <c r="BE162"/>
  <c r="BE171"/>
  <c r="BE174"/>
  <c r="BE183"/>
  <c r="BE195"/>
  <c r="E85"/>
  <c r="BE165"/>
  <c r="BE168"/>
  <c r="BE198"/>
  <c r="BE208"/>
  <c r="BE212"/>
  <c r="BE219"/>
  <c r="BE223"/>
  <c i="2" r="BK121"/>
  <c r="J121"/>
  <c r="J97"/>
  <c i="3" r="BE145"/>
  <c r="BE179"/>
  <c r="BE204"/>
  <c r="BE123"/>
  <c r="BE129"/>
  <c i="2" r="BE197"/>
  <c r="BE250"/>
  <c r="BE147"/>
  <c r="BE248"/>
  <c r="BE252"/>
  <c r="BE254"/>
  <c r="BE258"/>
  <c r="F117"/>
  <c r="BE203"/>
  <c r="BE225"/>
  <c r="BE262"/>
  <c r="BE135"/>
  <c r="BE264"/>
  <c r="BE270"/>
  <c r="BE291"/>
  <c r="BE300"/>
  <c r="BE303"/>
  <c r="BE313"/>
  <c r="BE315"/>
  <c r="BE327"/>
  <c r="BE336"/>
  <c r="J91"/>
  <c r="E110"/>
  <c r="BE132"/>
  <c r="BE161"/>
  <c r="BE150"/>
  <c r="BE170"/>
  <c r="BE193"/>
  <c r="BE236"/>
  <c r="BE260"/>
  <c r="BE345"/>
  <c r="BE143"/>
  <c r="J114"/>
  <c r="BE139"/>
  <c r="BE186"/>
  <c r="BE243"/>
  <c r="BE227"/>
  <c r="BE240"/>
  <c r="BE154"/>
  <c r="BE201"/>
  <c r="BE268"/>
  <c r="BE277"/>
  <c r="BE284"/>
  <c r="BE287"/>
  <c r="BE123"/>
  <c r="BE177"/>
  <c r="BE216"/>
  <c r="BE223"/>
  <c r="BE246"/>
  <c r="BE266"/>
  <c r="BE273"/>
  <c r="BE280"/>
  <c r="BE295"/>
  <c r="BE298"/>
  <c r="BE306"/>
  <c r="BE309"/>
  <c r="BE318"/>
  <c i="3" r="F37"/>
  <c i="1" r="BD96"/>
  <c i="2" r="J34"/>
  <c i="1" r="AW95"/>
  <c i="2" r="F36"/>
  <c i="1" r="BC95"/>
  <c i="4" r="F37"/>
  <c i="1" r="BD97"/>
  <c i="3" r="F35"/>
  <c i="1" r="BB96"/>
  <c i="5" r="F35"/>
  <c i="1" r="BB98"/>
  <c i="3" r="F36"/>
  <c i="1" r="BC96"/>
  <c i="4" r="J30"/>
  <c i="5" r="F37"/>
  <c i="1" r="BD98"/>
  <c i="2" r="F35"/>
  <c i="1" r="BB95"/>
  <c i="3" r="J30"/>
  <c i="4" r="J34"/>
  <c i="1" r="AW97"/>
  <c i="4" r="F36"/>
  <c i="1" r="BC97"/>
  <c i="2" r="F34"/>
  <c i="1" r="BA95"/>
  <c i="4" r="F35"/>
  <c i="1" r="BB97"/>
  <c i="4" r="F34"/>
  <c i="1" r="BA97"/>
  <c i="5" r="F34"/>
  <c i="1" r="BA98"/>
  <c i="2" r="F37"/>
  <c i="1" r="BD95"/>
  <c i="3" r="J34"/>
  <c i="1" r="AW96"/>
  <c i="5" r="J34"/>
  <c i="1" r="AW98"/>
  <c i="3" r="F34"/>
  <c i="1" r="BA96"/>
  <c i="5" r="F36"/>
  <c i="1" r="BC98"/>
  <c i="3" l="1" r="T120"/>
  <c i="2" r="R120"/>
  <c i="3" r="P120"/>
  <c i="1" r="AU96"/>
  <c i="4" r="J118"/>
  <c r="J97"/>
  <c i="5" r="BK117"/>
  <c r="J117"/>
  <c r="J96"/>
  <c i="1" r="AG97"/>
  <c r="AG96"/>
  <c i="2" r="BK120"/>
  <c r="J120"/>
  <c r="J96"/>
  <c i="1" r="AU94"/>
  <c i="2" r="F33"/>
  <c i="1" r="AZ95"/>
  <c i="3" r="J33"/>
  <c i="1" r="AV96"/>
  <c r="AT96"/>
  <c r="AN96"/>
  <c i="5" r="J33"/>
  <c i="1" r="AV98"/>
  <c r="AT98"/>
  <c r="BD94"/>
  <c r="W33"/>
  <c i="2" r="J33"/>
  <c i="1" r="AV95"/>
  <c r="AT95"/>
  <c i="4" r="F33"/>
  <c i="1" r="AZ97"/>
  <c i="3" r="F33"/>
  <c i="1" r="AZ96"/>
  <c r="BB94"/>
  <c r="W31"/>
  <c i="4" r="J33"/>
  <c i="1" r="AV97"/>
  <c r="AT97"/>
  <c r="AN97"/>
  <c r="BA94"/>
  <c r="AW94"/>
  <c r="AK30"/>
  <c r="BC94"/>
  <c r="W32"/>
  <c i="5" r="F33"/>
  <c i="1" r="AZ98"/>
  <c i="4" l="1" r="J39"/>
  <c i="3" r="J39"/>
  <c i="5" r="J30"/>
  <c i="1" r="AG98"/>
  <c r="AY94"/>
  <c r="AZ94"/>
  <c r="W29"/>
  <c i="2" r="J30"/>
  <c i="1" r="AG95"/>
  <c r="AX94"/>
  <c r="W30"/>
  <c i="5" l="1" r="J39"/>
  <c i="2" r="J39"/>
  <c i="1" r="AN95"/>
  <c r="AN98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<sst xmlns="http://schemas.openxmlformats.org/spreadsheetml/2006/main">
  <si>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</si>
  <si>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</si>
  <si>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</si>
  <si>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</si>
  <si>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</si>
  <si>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{39007a27-f039-4d6f-a4f6-62a0c815e313}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</si>
  <si>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</si>
  <si>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</si>
  <si>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</si>
  <si>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</si>
  <si>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</si>
  <si>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</si>
  <si>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</si>
  <si>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</si>
  <si>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635230041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</si>
  <si>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</si>
  <si>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</si>
  <si>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Bojkovice – Slavičín</t>
  </si>
  <si>
    <t>KSO:</t>
  </si>
  <si>
    <t>CC-CZ:</t>
  </si>
  <si>
    <t>Místo:</t>
  </si>
  <si>
    <t xml:space="preserve"> </t>
  </si>
  <si>
    <t>Datum:</t>
  </si>
  <si>
    <t>4. 1. 2024</t>
  </si>
  <si>
    <t>Zadavatel:</t>
  </si>
  <si>
    <t>IČ:</t>
  </si>
  <si>
    <t>70994234</t>
  </si>
  <si>
    <t>Správa železnic s.o.</t>
  </si>
  <si>
    <t>DIČ:</t>
  </si>
  <si>
    <t>CZ70994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</si>
  <si>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</si>
  <si>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</si>
  <si>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</si>
  <si>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</si>
  <si>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</si>
  <si>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</si>
  <si>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</si>
  <si>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</si>
  <si>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</si>
  <si>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</si>
  <si>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</si>
  <si>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</si>
  <si>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</si>
  <si>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</si>
  <si>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</si>
  <si>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</si>
  <si>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</si>
  <si>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</si>
  <si>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</si>
  <si>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</si>
  <si>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</si>
  <si>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</si>
  <si>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</si>
  <si>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</si>
  <si>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</si>
  <si>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</si>
  <si>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</si>
  <si>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</si>
  <si>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</si>
  <si>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</si>
  <si>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</si>
  <si>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</si>
  <si>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</si>
  <si>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</si>
  <si>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</si>
  <si>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</si>
  <si>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</si>
  <si>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</si>
  <si>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</si>
  <si>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</si>
  <si>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</si>
  <si>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</si>
  <si>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</si>
  <si>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</si>
  <si>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</si>
  <si>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</si>
  <si>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</si>
  <si>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</si>
  <si>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</si>
  <si>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</si>
  <si>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</si>
  <si>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</si>
  <si>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výhybek a kolejí v žst. Slavičín</t>
  </si>
  <si>
    <t>STA</t>
  </si>
  <si>
    <t>1</t>
  </si>
  <si>
    <t>{560e6272-9804-45f7-96f0-8609813afeff}</t>
  </si>
  <si>
    <t>2</t>
  </si>
  <si>
    <t>SO 02</t>
  </si>
  <si>
    <t>Oprava koleje v úseku Bojkovice – Slavičín</t>
  </si>
  <si>
    <t>{fba5082f-0ccb-4a31-ad35-736479820edc}</t>
  </si>
  <si>
    <t>PS 01</t>
  </si>
  <si>
    <t>Zabezpečovací zařízení Slavičín</t>
  </si>
  <si>
    <t>PRO</t>
  </si>
  <si>
    <t>{a2db1a15-4a8e-4f36-a63b-9bd0a9b4c071}</t>
  </si>
  <si>
    <t>VON</t>
  </si>
  <si>
    <t>Vedlejší a ostatní náklady</t>
  </si>
  <si>
    <t>{163b40e8-2425-4efe-ac4c-6375ee623a30}</t>
  </si>
  <si>
    <t>DemKRBet</t>
  </si>
  <si>
    <t>demontáž kolejí na bet. pražcích</t>
  </si>
  <si>
    <t>0,1</t>
  </si>
  <si>
    <t>DemKRDre</t>
  </si>
  <si>
    <t>demontáž kolejí na dřev. pražcích</t>
  </si>
  <si>
    <t>0,019</t>
  </si>
  <si>
    <t>KRYCÍ LIST SOUPISU PRACÍ</t>
  </si>
  <si>
    <t>MonKRBet</t>
  </si>
  <si>
    <t>montáž kolejí na bet. pražcích</t>
  </si>
  <si>
    <t>0,115</t>
  </si>
  <si>
    <t>MonKRDre</t>
  </si>
  <si>
    <t>montáž koleje na dřev. pražcích</t>
  </si>
  <si>
    <t>0,018</t>
  </si>
  <si>
    <t>Trativod</t>
  </si>
  <si>
    <t>trativod zřízení</t>
  </si>
  <si>
    <t>50</t>
  </si>
  <si>
    <t>ZriKLVýh</t>
  </si>
  <si>
    <t>nové kolejové lože ve výhýbkách</t>
  </si>
  <si>
    <t>106</t>
  </si>
  <si>
    <t>Objekt:</t>
  </si>
  <si>
    <t>ZriKLKol</t>
  </si>
  <si>
    <t>nové KL v koleji</t>
  </si>
  <si>
    <t>266</t>
  </si>
  <si>
    <t>SO 01 - Oprava výhybek a kolejí v žst. Slavičín</t>
  </si>
  <si>
    <t>Kam32x63</t>
  </si>
  <si>
    <t>kamenivo do KL</t>
  </si>
  <si>
    <t>1408,875</t>
  </si>
  <si>
    <t>VýmKL</t>
  </si>
  <si>
    <t>výměna KL lokální - blátivá místa</t>
  </si>
  <si>
    <t>6,75</t>
  </si>
  <si>
    <t>Kam4x8</t>
  </si>
  <si>
    <t>kamenivo do stezky</t>
  </si>
  <si>
    <t>13,158</t>
  </si>
  <si>
    <t>DopKL</t>
  </si>
  <si>
    <t>doplnění kameniva pro ASP a do mezipražcových prostor</t>
  </si>
  <si>
    <t>456,75</t>
  </si>
  <si>
    <t>Stezky</t>
  </si>
  <si>
    <t>výměra stezek</t>
  </si>
  <si>
    <t>154,8</t>
  </si>
  <si>
    <t>UmoVD</t>
  </si>
  <si>
    <t>volná dilatace v koleji</t>
  </si>
  <si>
    <t>716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</si>
  <si>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</si>
  <si>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</si>
  <si>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</si>
  <si>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</si>
  <si>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</si>
  <si>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</si>
  <si>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</si>
  <si>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M - Materiál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</si>
  <si>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</si>
  <si>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</si>
  <si>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</si>
  <si>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</si>
  <si>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</si>
  <si>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</si>
  <si>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</si>
  <si>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</si>
  <si>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</si>
  <si>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</si>
  <si>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</si>
  <si>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</si>
  <si>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</si>
  <si>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</si>
  <si>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</si>
  <si>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</si>
  <si>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</si>
  <si>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</si>
  <si>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</si>
  <si>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</si>
  <si>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5905020020</t>
  </si>
  <si>
    <t>Oprava stezky strojně s odstraněním drnu a nánosu přes 10 cm do 20 cm</t>
  </si>
  <si>
    <t>m2</t>
  </si>
  <si>
    <t>Sborník UOŽI 01 2024</t>
  </si>
  <si>
    <t>4</t>
  </si>
  <si>
    <t>-997447048</t>
  </si>
  <si>
    <t>PP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</si>
  <si>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</si>
  <si>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VV</t>
  </si>
  <si>
    <t>kolej 1 vpravo</t>
  </si>
  <si>
    <t>80*1,2</t>
  </si>
  <si>
    <t>kolej 2 vpravo</t>
  </si>
  <si>
    <t>40*1,2</t>
  </si>
  <si>
    <t>kolej 4 pvravo</t>
  </si>
  <si>
    <t>9*1,2</t>
  </si>
  <si>
    <t>Součet</t>
  </si>
  <si>
    <t>5905025110</t>
  </si>
  <si>
    <t>Doplnění stezky štěrkodrtí souvislé</t>
  </si>
  <si>
    <t>m3</t>
  </si>
  <si>
    <t>1756278575</t>
  </si>
  <si>
    <t>Doplnění stezky štěrkodrtí souvislé Poznámka: 1. V cenách jsou započteny náklady na doplnění kameniva včetně rozprostření ojediněle ručně z vozíku nebo souvisle mechanizací z vozíků nebo železničních vozů. 2. V cenách nejsou obsaženy náklady na dodávku kameniva.</t>
  </si>
  <si>
    <t>stezky*0,05</t>
  </si>
  <si>
    <t>3</t>
  </si>
  <si>
    <t>5905035120</t>
  </si>
  <si>
    <t>Výměna KL malou těžící mechanizací včetně lavičky pod ložnou plochou pražce lože zapuštěné</t>
  </si>
  <si>
    <t>-797647287</t>
  </si>
  <si>
    <t>Výměna KL malou těžící mechanizací včetně lavičky pod ložnou plochou pražce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</si>
  <si>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oblast přejezdu (cca 0,75 m3/m)</t>
  </si>
  <si>
    <t>9*0,75</t>
  </si>
  <si>
    <t>5905055010</t>
  </si>
  <si>
    <t>Odstranění stávajícího kolejového lože odtěžením v koleji</t>
  </si>
  <si>
    <t>2080012742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</si>
  <si>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</si>
  <si>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 xml:space="preserve">stávající KL v přípojích za výhybkami </t>
  </si>
  <si>
    <t>OdsKLkol</t>
  </si>
  <si>
    <t>(DemKRDre+DemKRBet)*1000*2</t>
  </si>
  <si>
    <t>5905055020</t>
  </si>
  <si>
    <t>Odstranění stávajícího kolejového lože odtěžením ve výhybce</t>
  </si>
  <si>
    <t>298564433</t>
  </si>
  <si>
    <t>Odstranění stávajícího kolejového lože odtěžením ve výhybce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</si>
  <si>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stávající KL ve výhybkách č. 1 a 2 (tab. hodnoty)</t>
  </si>
  <si>
    <t>OdsKLvýh</t>
  </si>
  <si>
    <t>66+53</t>
  </si>
  <si>
    <t>6</t>
  </si>
  <si>
    <t>5905060010</t>
  </si>
  <si>
    <t>Zřízení nového kolejového lože v koleji</t>
  </si>
  <si>
    <t>-287271302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</si>
  <si>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</si>
  <si>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(MonKRBet+MonKRDre)*2000</t>
  </si>
  <si>
    <t>7</t>
  </si>
  <si>
    <t>5905060020</t>
  </si>
  <si>
    <t>Zřízení nového kolejového lože ve výhybce</t>
  </si>
  <si>
    <t>274073558</t>
  </si>
  <si>
    <t>Zřízení nového kolejového lože ve výhybce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</si>
  <si>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nové KL ve výhybkách č. 1 a 2</t>
  </si>
  <si>
    <t>2*53</t>
  </si>
  <si>
    <t>8</t>
  </si>
  <si>
    <t>5905105030</t>
  </si>
  <si>
    <t>Doplnění KL kamenivem souvisle strojně v koleji</t>
  </si>
  <si>
    <t>254901637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</si>
  <si>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</si>
  <si>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štěrk pro práci ASP</t>
  </si>
  <si>
    <t>450</t>
  </si>
  <si>
    <t>štěrk pro výměnu KL v přejezdu</t>
  </si>
  <si>
    <t>9</t>
  </si>
  <si>
    <t>5906130035</t>
  </si>
  <si>
    <t>Montáž kolejového roštu v ose koleje pražce dřevěné nevystrojené, tvar S49, 49E1</t>
  </si>
  <si>
    <t>km</t>
  </si>
  <si>
    <t>170388110</t>
  </si>
  <si>
    <t>Montáž kolejového roštu v ose koleje pražce dřevěné nevystrojené, tvar S49, 49E1 Poznámka: 1. V cenách jsou započteny náklady na manipulaci a montáž KR, u pražců dřevěných nevystrojených i na vrtání pražců. 2. V cenách nejsou obsaženy náklady na dodávku materiálu.</t>
  </si>
  <si>
    <t>společné dlouhé pražce za KV výh. č. 1</t>
  </si>
  <si>
    <t>0,004+0,003</t>
  </si>
  <si>
    <t>společné dlouhé pražce za KV výh. č. 2</t>
  </si>
  <si>
    <t>0,003+0,003</t>
  </si>
  <si>
    <t>kolej č. 4</t>
  </si>
  <si>
    <t>0,005</t>
  </si>
  <si>
    <t>10</t>
  </si>
  <si>
    <t>5906130345</t>
  </si>
  <si>
    <t>Montáž kolejového roštu v ose koleje pražce betonové vystrojené, tvar S49, 49E1</t>
  </si>
  <si>
    <t>1717630739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</si>
  <si>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</si>
  <si>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kolej č. 1</t>
  </si>
  <si>
    <t>0,066</t>
  </si>
  <si>
    <t>kolej č. 2</t>
  </si>
  <si>
    <t>0,049</t>
  </si>
  <si>
    <t>11</t>
  </si>
  <si>
    <t>5906140035</t>
  </si>
  <si>
    <t>Demontáž kolejového roštu koleje v ose koleje pražce dřevěné, tvar S49, T, 49E1</t>
  </si>
  <si>
    <t>1502468201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</si>
  <si>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</si>
  <si>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0,006</t>
  </si>
  <si>
    <t>0,008</t>
  </si>
  <si>
    <t>5906140155</t>
  </si>
  <si>
    <t>Demontáž kolejového roštu koleje v ose koleje pražce betonové, tvar S49, T, 49E1</t>
  </si>
  <si>
    <t>-110876051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</si>
  <si>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</si>
  <si>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0,060</t>
  </si>
  <si>
    <t>0,040</t>
  </si>
  <si>
    <t>13</t>
  </si>
  <si>
    <t>5907015391</t>
  </si>
  <si>
    <t>Ojedinělá výměna kolejnic současně s výměnou kompletů a pryžové podložky, tvar S49, T, 49E1</t>
  </si>
  <si>
    <t>m</t>
  </si>
  <si>
    <t>2122925575</t>
  </si>
  <si>
    <t>Ojedinělá výměna kolejnic současně s výměnou kompletů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</si>
  <si>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kolejnice v přejezdu P8001</t>
  </si>
  <si>
    <t>9*2</t>
  </si>
  <si>
    <t>14</t>
  </si>
  <si>
    <t>5907015466</t>
  </si>
  <si>
    <t>Ojedinělá výměna kolejnic současně s výměnou pryžové podložky, tvar S49, T, 49E1</t>
  </si>
  <si>
    <t>805004597</t>
  </si>
  <si>
    <t>Ojedinělá výměna kolejnic současně s výměnou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</si>
  <si>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kolejnice za přejezdem P8001 směr Bohuslavice</t>
  </si>
  <si>
    <t>16*2</t>
  </si>
  <si>
    <t>15</t>
  </si>
  <si>
    <t>5907050120</t>
  </si>
  <si>
    <t>Dělení kolejnic kyslíkem, soustavy S49 nebo T</t>
  </si>
  <si>
    <t>kus</t>
  </si>
  <si>
    <t>-1113705911</t>
  </si>
  <si>
    <t>Dělení kolejnic kyslíkem, soustavy S49 nebo T Poznámka: 1. V cenách jsou započteny náklady na manipulaci, podložení, označení a provedení řezu kolejnice.</t>
  </si>
  <si>
    <t>16</t>
  </si>
  <si>
    <t>5909032020</t>
  </si>
  <si>
    <t>Přesná úprava GPK koleje směrové a výškové uspořádání pražce betonové</t>
  </si>
  <si>
    <t>-1172437365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</si>
  <si>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</si>
  <si>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SK č. 1</t>
  </si>
  <si>
    <t>0,660</t>
  </si>
  <si>
    <t>SK č. 2</t>
  </si>
  <si>
    <t>0,630</t>
  </si>
  <si>
    <t>SK č. 4 (38 m dř. pražců)</t>
  </si>
  <si>
    <t>0,130</t>
  </si>
  <si>
    <t>výběh směr Bojkovice</t>
  </si>
  <si>
    <t>0,100</t>
  </si>
  <si>
    <t>výběh směr Bohuslavice</t>
  </si>
  <si>
    <t>1,450</t>
  </si>
  <si>
    <t>17</t>
  </si>
  <si>
    <t>5909042010</t>
  </si>
  <si>
    <t>Přesná úprava GPK výhybky směrové a výškové uspořádání pražce dřevěné nebo ocelové</t>
  </si>
  <si>
    <t>-1230912873</t>
  </si>
  <si>
    <t>Přesná úprava GPK výhybky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</si>
  <si>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výhybky č. 1 a 2</t>
  </si>
  <si>
    <t>2*37,83</t>
  </si>
  <si>
    <t xml:space="preserve">výhybka č. 3 </t>
  </si>
  <si>
    <t>49,85</t>
  </si>
  <si>
    <t>18</t>
  </si>
  <si>
    <t>5910020030</t>
  </si>
  <si>
    <t>Svařování kolejnic termitem plný předehřev standardní spára svar sériový tv. S49</t>
  </si>
  <si>
    <t>svar</t>
  </si>
  <si>
    <t>-1914139593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</si>
  <si>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</si>
  <si>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19</t>
  </si>
  <si>
    <t>5910025130</t>
  </si>
  <si>
    <t>Svařování kolejnic elektrickým obloukem svar jednotlivý tv. S49</t>
  </si>
  <si>
    <t>2132348857</t>
  </si>
  <si>
    <t>Svařování kolejnic elektrickým obloukem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</si>
  <si>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20</t>
  </si>
  <si>
    <t>5910040315</t>
  </si>
  <si>
    <t>Umožnění volné dilatace kolejnice demontáž upevňovadel s osazením kluzných podložek</t>
  </si>
  <si>
    <t>-511046929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</si>
  <si>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</si>
  <si>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oblast přejezdu</t>
  </si>
  <si>
    <t>25*2</t>
  </si>
  <si>
    <t>výběhy do stávajících kolejí</t>
  </si>
  <si>
    <t>50*2*4</t>
  </si>
  <si>
    <t>nový rošt</t>
  </si>
  <si>
    <t xml:space="preserve">(MonKRDre+MonKRBet)*2000 </t>
  </si>
  <si>
    <t>5910040415</t>
  </si>
  <si>
    <t>Umožnění volné dilatace kolejnice montáž upevňovadel s odstraněním kluzných podložek</t>
  </si>
  <si>
    <t>-139158679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</si>
  <si>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</si>
  <si>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22</t>
  </si>
  <si>
    <t>5910050010</t>
  </si>
  <si>
    <t>Umožnění volné dilatace dílů výhybek demontáž upevňovadel výhybka I. generace</t>
  </si>
  <si>
    <t>29663181</t>
  </si>
  <si>
    <t>Umožnění volné dilatace dílů výhybek demontáž upevňovadel výhybka I. generace Poznámka: 1. V cenách jsou započteny náklady na uvolnění dílů výhybky a jejich rovnoměrné prodloužení nebo zkrácení. 2. V cenách nejsou obsaženy náklady na demontáž spojek.</t>
  </si>
  <si>
    <t>37,83*2*2</t>
  </si>
  <si>
    <t>23</t>
  </si>
  <si>
    <t>5910050110</t>
  </si>
  <si>
    <t>Umožnění volné dilatace dílů výhybek montáž upevňovadel výhybka I. generace</t>
  </si>
  <si>
    <t>797254585</t>
  </si>
  <si>
    <t>Umožnění volné dilatace dílů výhybek montáž upevňovadel výhybka I. generace Poznámka: 1. V cenách jsou započteny náklady na uvolnění dílů výhybky a jejich rovnoměrné prodloužení nebo zkrácení. 2. V cenách nejsou obsaženy náklady na demontáž spojek.</t>
  </si>
  <si>
    <t>24</t>
  </si>
  <si>
    <t>5910132030</t>
  </si>
  <si>
    <t>Zřízení zádržné opěrky na jazyku i opornici</t>
  </si>
  <si>
    <t>pár</t>
  </si>
  <si>
    <t>1018804789</t>
  </si>
  <si>
    <t>Zřízení zádržné opěrky na jazyku i opornici Poznámka: 1. V cenách jsou započteny náklady na vrtání otvorů a montáž. 2. V cenách nejsou obsaženy náklady na dodávku materiálu.</t>
  </si>
  <si>
    <t>25</t>
  </si>
  <si>
    <t>5911309020</t>
  </si>
  <si>
    <t>Demontáž hákového závěru výhybky jednoduché jednozávěrové soustavy S49</t>
  </si>
  <si>
    <t>-2052758178</t>
  </si>
  <si>
    <t>Demontáž hákového závěru výhybky jednoduché jednozávěrové soustavy S49 Poznámka: 1. V cenách jsou započteny náklady na demontáž závěru a naložení na dopravní prostředek.</t>
  </si>
  <si>
    <t>26</t>
  </si>
  <si>
    <t>5911311020</t>
  </si>
  <si>
    <t>Montáž hákového závěru výhybky jednoduché jednozávěrové soustavy S49</t>
  </si>
  <si>
    <t>1972299056</t>
  </si>
  <si>
    <t>Montáž hákového závěru výhybky jednoduché jednozávěrové soustavy S49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</si>
  <si>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27</t>
  </si>
  <si>
    <t>5911523030</t>
  </si>
  <si>
    <t>Seřízení výměnové části výhybky jednoduché s jedním čelisťovým závěrem soustavy S49</t>
  </si>
  <si>
    <t>1801892832</t>
  </si>
  <si>
    <t>Seřízení výměnové části výhybky jednoduché s jedním čelisťovým závěrem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</si>
  <si>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28</t>
  </si>
  <si>
    <t>5911641040</t>
  </si>
  <si>
    <t>Montáž jednoduché výhybky v ose koleje dřevěné pražce soustavy S49</t>
  </si>
  <si>
    <t>1459437275</t>
  </si>
  <si>
    <t>Montáž jednoduché výhybky v ose koleje dřevěné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</si>
  <si>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rozvinutá délka JS49 1:7,5-190</t>
  </si>
  <si>
    <t>37,83*2</t>
  </si>
  <si>
    <t>29</t>
  </si>
  <si>
    <t>5911655050</t>
  </si>
  <si>
    <t>Demontáž jednoduché výhybky na úložišti dřevěné pražce soustavy T</t>
  </si>
  <si>
    <t>1367750259</t>
  </si>
  <si>
    <t>Demontáž jednoduché výhybky na úložišti dřevěné pražce soustavy T Poznámka: 1. V cenách jsou započteny náklady na demontáž do součástí, manipulaci, naložení na dopravní prostředek a uložení vyzískaného materiálu na úložišti.</t>
  </si>
  <si>
    <t>30</t>
  </si>
  <si>
    <t>5911655220</t>
  </si>
  <si>
    <t>Demontáž jednoduché výhybky na úložišti ocelové pražce válcované soustavy A</t>
  </si>
  <si>
    <t>491606759</t>
  </si>
  <si>
    <t>Demontáž jednoduché výhybky na úložišti ocelové pražce válcované soustavy A Poznámka: 1. V cenách jsou započteny náklady na demontáž do součástí, manipulaci, naložení na dopravní prostředek a uložení vyzískaného materiálu na úložišti.</t>
  </si>
  <si>
    <t>31</t>
  </si>
  <si>
    <t>5911671050</t>
  </si>
  <si>
    <t>Příplatek za demontáž v ose koleje výhybky jednoduché pražce dřevěné soustavy T</t>
  </si>
  <si>
    <t>-1749473453</t>
  </si>
  <si>
    <t>Příplatek za demontáž v ose koleje výhybky jednoduché pražce dřevěné soustavy T Poznámka: 1. V cenách jsou započteny náklady za obtížnost demontáže v ose koleje.</t>
  </si>
  <si>
    <t>32</t>
  </si>
  <si>
    <t>5911671100</t>
  </si>
  <si>
    <t>Příplatek za demontáž v ose koleje výhybky jednoduché pražce ocelové válcované soustavy A</t>
  </si>
  <si>
    <t>-1092385820</t>
  </si>
  <si>
    <t>Příplatek za demontáž v ose koleje výhybky jednoduché pražce ocelové válcované soustavy A Poznámka: 1. V cenách jsou započteny náklady za obtížnost demontáže v ose koleje.</t>
  </si>
  <si>
    <t>33</t>
  </si>
  <si>
    <t>5913035210</t>
  </si>
  <si>
    <t>Demontáž celopryžové přejezdové konstrukce silně zatížené v koleji část vnější a vnitřní bez závěrných zídek</t>
  </si>
  <si>
    <t>1799374683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</si>
  <si>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</si>
  <si>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34</t>
  </si>
  <si>
    <t>5913040010</t>
  </si>
  <si>
    <t>Montáž celopryžové přejezdové konstrukce málo zatížené v koleji část vnější a vnitřní bez závěrných zídek</t>
  </si>
  <si>
    <t>1430066567</t>
  </si>
  <si>
    <t>Montáž celopryžové přejezdové konstrukce málo zatížené v koleji část vnější a vnitřní bez závěrných zídek Poznámka: 1. V cenách jsou započteny náklady na montáž konstrukce. 2. V cenách nejsou obsaženy náklady na dodávku materiálu.</t>
  </si>
  <si>
    <t>35</t>
  </si>
  <si>
    <t>5914055010</t>
  </si>
  <si>
    <t>Zřízení krytých odvodňovacích zařízení potrubí trativodu</t>
  </si>
  <si>
    <t>-1627284651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</si>
  <si>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</si>
  <si>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36</t>
  </si>
  <si>
    <t>5914055020</t>
  </si>
  <si>
    <t>Zřízení krytých odvodňovacích zařízení šachty trativodu</t>
  </si>
  <si>
    <t>-409595707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</si>
  <si>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</si>
  <si>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2ks</t>
  </si>
  <si>
    <t>2*2</t>
  </si>
  <si>
    <t>37</t>
  </si>
  <si>
    <t>5915007020</t>
  </si>
  <si>
    <t>Zásyp jam nebo rýh sypaninou na železničním spodku se zhutněním</t>
  </si>
  <si>
    <t>-166530739</t>
  </si>
  <si>
    <t>Zásyp jam nebo rýh sypaninou na železničním spodku se zhutněním Poznámka: 1. Ceny zásypu jam a rýh se zhutněním jsou určeny pro jakoukoliv míru zhutnění.</t>
  </si>
  <si>
    <t>trativod*0,45*1,5 - Trativod*0,075*0,075*3,14</t>
  </si>
  <si>
    <t>38</t>
  </si>
  <si>
    <t>5915010030</t>
  </si>
  <si>
    <t>Těžení zeminy nebo horniny železničního spodku třídy těžitelnosti I skupiny 3</t>
  </si>
  <si>
    <t>-1243320799</t>
  </si>
  <si>
    <t>Těžení zeminy nebo horniny železničního spodku třídy těžitelnosti I skupiny 3 Poznámka: 1. V cenách jsou započteny náklady na těžení a uložení výzisku na terén nebo naložení na dopravní prostředek a uložení na úložišti.</t>
  </si>
  <si>
    <t>trativod*0,45*1,5</t>
  </si>
  <si>
    <t>M</t>
  </si>
  <si>
    <t>Materiál</t>
  </si>
  <si>
    <t>39</t>
  </si>
  <si>
    <t>5955101005</t>
  </si>
  <si>
    <t>Kamenivo drcené štěrk frakce 31,5/63 (32/63) třídy min. BII</t>
  </si>
  <si>
    <t>t</t>
  </si>
  <si>
    <t>266399338</t>
  </si>
  <si>
    <t>(ZriKLVýh+ZriKLKol+DopKL)*1,7</t>
  </si>
  <si>
    <t>40</t>
  </si>
  <si>
    <t>5955101006</t>
  </si>
  <si>
    <t>Kamenivo drcené štěrk frakce 4/8</t>
  </si>
  <si>
    <t>452099981</t>
  </si>
  <si>
    <t>kamenivo do stezek</t>
  </si>
  <si>
    <t>154,8*0,05*1,7</t>
  </si>
  <si>
    <t>41</t>
  </si>
  <si>
    <t>5964103005</t>
  </si>
  <si>
    <t>Drenážní plastové díly trubka celoperforovaná DN 150 mm</t>
  </si>
  <si>
    <t>1375130568</t>
  </si>
  <si>
    <t>P</t>
  </si>
  <si>
    <t>Poznámka k položce:_x000d_
vč. dopravy</t>
  </si>
  <si>
    <t>trativod</t>
  </si>
  <si>
    <t>42</t>
  </si>
  <si>
    <t>5964103120R</t>
  </si>
  <si>
    <t>Drenážní plastové díly šachta průchozí DN 400/150 1 vtok/1 odtok DN 150 mm</t>
  </si>
  <si>
    <t>-1700056987</t>
  </si>
  <si>
    <t>43</t>
  </si>
  <si>
    <t>5964104185R</t>
  </si>
  <si>
    <t>Kanalizační díly plastové Záslepka potrubí DN 150</t>
  </si>
  <si>
    <t>-1724721569</t>
  </si>
  <si>
    <t>44</t>
  </si>
  <si>
    <t>5964103130</t>
  </si>
  <si>
    <t>Drenážní plastové díly prodlužovací nástavec šachty D 400, délka 3 m</t>
  </si>
  <si>
    <t>1917637851</t>
  </si>
  <si>
    <t>45</t>
  </si>
  <si>
    <t>5964103135</t>
  </si>
  <si>
    <t>Drenážní plastové díly poklop šachty plastový D 400</t>
  </si>
  <si>
    <t>1817388599</t>
  </si>
  <si>
    <t>46</t>
  </si>
  <si>
    <t>5964133015</t>
  </si>
  <si>
    <t>Geotextilie filtrační</t>
  </si>
  <si>
    <t>-866002071</t>
  </si>
  <si>
    <t>trativod*4</t>
  </si>
  <si>
    <t>47</t>
  </si>
  <si>
    <t>5958125000</t>
  </si>
  <si>
    <t>Komplety s antikorozní úpravou Skl 14 (svěrka Skl14, vrtule R1, podložka Uls7)</t>
  </si>
  <si>
    <t>116025980</t>
  </si>
  <si>
    <t>výměna upevňovadel v přejezdu</t>
  </si>
  <si>
    <t>17*4</t>
  </si>
  <si>
    <t>48</t>
  </si>
  <si>
    <t>5961170060</t>
  </si>
  <si>
    <t>Zádržná opěrka proti putování (komplet pro jazky i opornici) S49 R190 pro jazyk ohnutý</t>
  </si>
  <si>
    <t>1724824719</t>
  </si>
  <si>
    <t>49</t>
  </si>
  <si>
    <t>5961170065</t>
  </si>
  <si>
    <t>Zádržná opěrka proti putování (komplet pro jazky i opornici) S49 R190 pro jazyk přímý</t>
  </si>
  <si>
    <t>-1556411337</t>
  </si>
  <si>
    <t>OST</t>
  </si>
  <si>
    <t>Ostatní</t>
  </si>
  <si>
    <t>9902100100</t>
  </si>
  <si>
    <t>Doprava materiálu mechanizací o nosnosti přes 3,5 t sypanin (kameniva, písku, suti, dlažebních kostek, atd.) do 10 km</t>
  </si>
  <si>
    <t>512</t>
  </si>
  <si>
    <t>-1686956396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</si>
  <si>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</si>
  <si>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výzisk</t>
  </si>
  <si>
    <t>(ZriKLVýh+ZriKLKol)*1,8</t>
  </si>
  <si>
    <t>51</t>
  </si>
  <si>
    <t>9902109200</t>
  </si>
  <si>
    <t>Doprava materiálu mechanizací o nosnosti přes 3,5 t sypanin (kameniva, písku, suti, dlažebních kostek, atd.) příplatek za každých dalších 10 km</t>
  </si>
  <si>
    <t>-1095190437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</si>
  <si>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</si>
  <si>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kamenivo do KL (předpoklad 120 km)</t>
  </si>
  <si>
    <t>Kam32x63*11</t>
  </si>
  <si>
    <t>kamenivo do stezky (předpoklad 30 km)</t>
  </si>
  <si>
    <t>Kam4x8*2</t>
  </si>
  <si>
    <t>odpad (předpoklad 30 km)</t>
  </si>
  <si>
    <t>((ZriKLVýh+ZriKLKol)*1,7+Kam4x8)*2</t>
  </si>
  <si>
    <t>52</t>
  </si>
  <si>
    <t>9903200100</t>
  </si>
  <si>
    <t>Přeprava mechanizace na místo prováděných prací o hmotnosti přes 12 t přes 50 do 100 km</t>
  </si>
  <si>
    <t>539630653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</si>
  <si>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</si>
  <si>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dvoucestný bagr</t>
  </si>
  <si>
    <t xml:space="preserve">ASPv </t>
  </si>
  <si>
    <t>pluh pro úpravu KL (společně pro SO 02)</t>
  </si>
  <si>
    <t>53</t>
  </si>
  <si>
    <t>9909000110</t>
  </si>
  <si>
    <t>Poplatek za uložení výzisku ze štěrkového lože nekontaminovaného</t>
  </si>
  <si>
    <t>1815530435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</si>
  <si>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</si>
  <si>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 xml:space="preserve">Poznámka k položce:_x000d_
Maximální přípustná hodnota položky celkem (cena celkem): 409 929 Kč_x000d_
Maximální přípustná jednotková cena: 635,00 Kč_x000d_
</t>
  </si>
  <si>
    <t>((ZriKLVýh+ZriKLKol)*1,7+Kam4x8)</t>
  </si>
  <si>
    <t>kamenivo</t>
  </si>
  <si>
    <t>nové kamenivo</t>
  </si>
  <si>
    <t>783,502</t>
  </si>
  <si>
    <t>kotvy_demont</t>
  </si>
  <si>
    <t>demontáž kotev dřevo + beton</t>
  </si>
  <si>
    <t>376</t>
  </si>
  <si>
    <t>GPK</t>
  </si>
  <si>
    <t>0,34</t>
  </si>
  <si>
    <t>čiš_ruč_zp</t>
  </si>
  <si>
    <t>čiš_str_zp</t>
  </si>
  <si>
    <t>čiš_str_nezp</t>
  </si>
  <si>
    <t>288,1</t>
  </si>
  <si>
    <t>čistička_dř</t>
  </si>
  <si>
    <t>0,026</t>
  </si>
  <si>
    <t>SO 02 - Oprava koleje v úseku Bojkovice – Slavičín</t>
  </si>
  <si>
    <t>čistička_bet</t>
  </si>
  <si>
    <t>1,177</t>
  </si>
  <si>
    <t>5905085015</t>
  </si>
  <si>
    <t>Souvislé čištění KL strojně koleje pražce dřevěné</t>
  </si>
  <si>
    <t>1838453309</t>
  </si>
  <si>
    <t>Souvislé čištění KL strojně koleje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</si>
  <si>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(134,550-134,534)+(134,577-134,567)</t>
  </si>
  <si>
    <t>5905085045</t>
  </si>
  <si>
    <t>Souvislé čištění KL strojně koleje pražce betonové</t>
  </si>
  <si>
    <t>-661715060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</si>
  <si>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</si>
  <si>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(134,534-134,046)+(134,648-134,577)+(135,293-134,675)</t>
  </si>
  <si>
    <t>19420551</t>
  </si>
  <si>
    <t>(134,534-134,046)*1787*0,3 "SB 8</t>
  </si>
  <si>
    <t>(134,550-134,534)*1749*0,3 "dřevo</t>
  </si>
  <si>
    <t>(134,577-134,567)*1749*0,3 "dřevo</t>
  </si>
  <si>
    <t>(134,648-134,577)*1787*0,3 "SB 8</t>
  </si>
  <si>
    <t>(135,293-134,675)*1787*0,3 "SB 8</t>
  </si>
  <si>
    <t>(čistička_bet+čistička_dř+GPK)*30*3</t>
  </si>
  <si>
    <t>5906015010</t>
  </si>
  <si>
    <t>Výměna pražce malou těžící mechanizací v KL otevřeném i zapuštěném pražec dřevěný příčný nevystrojený</t>
  </si>
  <si>
    <t>1258424065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</si>
  <si>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</si>
  <si>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Poznámka k položce:_x000d_
Pražec=kus</t>
  </si>
  <si>
    <t>10 "P7996</t>
  </si>
  <si>
    <t>5906080015</t>
  </si>
  <si>
    <t>Vystrojení pražce dřevěného s podkladnicovým upevněním čtyři vrtule</t>
  </si>
  <si>
    <t>úl.pl.</t>
  </si>
  <si>
    <t>-604481960</t>
  </si>
  <si>
    <t>Vystrojení pražce dřevěného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</si>
  <si>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20 "P7996</t>
  </si>
  <si>
    <t>1527979601</t>
  </si>
  <si>
    <t>Poznámka k položce:_x000d_
Kilometr koleje=km</t>
  </si>
  <si>
    <t>(134,046-133,990)+(134,675-134,648)+(135,550-135,293) "úseky bez čištění KL</t>
  </si>
  <si>
    <t>5909045020</t>
  </si>
  <si>
    <t>Hutnění kolejového lože koleje stávajícího</t>
  </si>
  <si>
    <t>-1610101480</t>
  </si>
  <si>
    <t>Hutnění kolejového lože koleje stávajícího Poznámka: 1. V cenách jsou započteny náklady na kontinuální hutnění mezipražcových prostorů a za hlavami pražců.</t>
  </si>
  <si>
    <t>čistička_dř+čistička_bet+GPK</t>
  </si>
  <si>
    <t>5910135010</t>
  </si>
  <si>
    <t>Demontáž pražcové kotvy v koleji</t>
  </si>
  <si>
    <t>-281269759</t>
  </si>
  <si>
    <t>Demontáž pražcové kotvy v koleji Poznámka: 1. V cenách jsou započteny náklady na odstranění kameniva, demontáž, dohození a úpravu kameniva a naložení výzisku na dopravní prostředek.</t>
  </si>
  <si>
    <t>133+26+88+129</t>
  </si>
  <si>
    <t>5910136010</t>
  </si>
  <si>
    <t>Montáž pražcové kotvy v koleji</t>
  </si>
  <si>
    <t>-1180807753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</si>
  <si>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</si>
  <si>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5913030030</t>
  </si>
  <si>
    <t>Montáž dílů přejezdu celopryžového v koleji náběhový klín</t>
  </si>
  <si>
    <t>1686266079</t>
  </si>
  <si>
    <t>Montáž dílů přejezdu celopryžového v koleji náběhový klín Poznámka: 1. V cenách jsou započteny náklady na montáž dílů. 2. V cenách nejsou obsaženy náklady na dodávku materiálu.</t>
  </si>
  <si>
    <t>2 "P7996</t>
  </si>
  <si>
    <t>5913035010</t>
  </si>
  <si>
    <t>Demontáž celopryžové přejezdové konstrukce málo zatížené v koleji část vnější a vnitřní bez závěrných zídek</t>
  </si>
  <si>
    <t>83838514</t>
  </si>
  <si>
    <t>Demontáž celopryžové přejezdové konstrukce málo zatížené v koleji část vnější a vnitřní bez závěrných zídek Poznámka: 1. V cenách jsou započteny náklady na demontáž konstrukce, naložení na dopravní prostředek.</t>
  </si>
  <si>
    <t>6+9 "P7995 a P7997</t>
  </si>
  <si>
    <t>960499402</t>
  </si>
  <si>
    <t>5913040020</t>
  </si>
  <si>
    <t>Montáž celopryžové přejezdové konstrukce málo zatížené v koleji část vnitřní</t>
  </si>
  <si>
    <t>1980598911</t>
  </si>
  <si>
    <t>Montáž celopryžové přejezdové konstrukce málo zatížené v koleji část vnitřní Poznámka: 1. V cenách jsou započteny náklady na montáž konstrukce. 2. V cenách nejsou obsaženy náklady na dodávku materiálu.</t>
  </si>
  <si>
    <t>5,4 "P7996 (užité pryžové panely)</t>
  </si>
  <si>
    <t>5913070020</t>
  </si>
  <si>
    <t>Demontáž betonové přejezdové konstrukce část vnitřní</t>
  </si>
  <si>
    <t>-236424932</t>
  </si>
  <si>
    <t>Demontáž betonové přejezdové konstrukce část vnitřní Poznámka: 1. V cenách jsou započteny náklady na demontáž konstrukce a naložení na dopravní prostředek.</t>
  </si>
  <si>
    <t>4 "P7996</t>
  </si>
  <si>
    <t>5914015010</t>
  </si>
  <si>
    <t>Čištění odvodňovacích zařízení ručně příkop zpevněný</t>
  </si>
  <si>
    <t>1963105936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</si>
  <si>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</si>
  <si>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(135,780-135,570)*1000*0,1*2 "oboustranně</t>
  </si>
  <si>
    <t>(135,830-135,8)*1000*0,1*2 "oboustranně</t>
  </si>
  <si>
    <t>5914020010</t>
  </si>
  <si>
    <t>Čištění otevřených odvodňovacích zařízení strojně příkop zpevněný</t>
  </si>
  <si>
    <t>1319668365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</si>
  <si>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</si>
  <si>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(135,800-135,570)*1000*0,1*2 "oboustranně</t>
  </si>
  <si>
    <t>5914020020</t>
  </si>
  <si>
    <t>Čištění otevřených odvodňovacích zařízení strojně příkop nezpevněný</t>
  </si>
  <si>
    <t>-629337086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</si>
  <si>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</si>
  <si>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(134,190-134,04)*1000*0,2 "vpravo</t>
  </si>
  <si>
    <t>(134,750-134,675)*1000*0,15 "vlevo (od šachty tarativodu po propustek v km 134,752)</t>
  </si>
  <si>
    <t>(134,907-134,755)*1000*0,2 "vlevo (mezi propustky v km 134,752 a 134,907)</t>
  </si>
  <si>
    <t>(135,230-134,907)*1000*0,15 "vlevo (mezi propustkem 134,907 a mostem)</t>
  </si>
  <si>
    <t>(135,5-135,320)*1000*0,1 "vlevo</t>
  </si>
  <si>
    <t>(135,570-135,5)*1000*0,2*2"oboustranně</t>
  </si>
  <si>
    <t>(135,890-135,8)*1000*0,2 "vpravo</t>
  </si>
  <si>
    <t>(136,040-135,900)*1000*0,2 "vpravo</t>
  </si>
  <si>
    <t>380*0,2 "náhorní příkop vpravo v km 135,500 - 135,900</t>
  </si>
  <si>
    <t>5914040130</t>
  </si>
  <si>
    <t>Čištění krytých odvodňovacích zařízení propláchnutím svodného potrubí</t>
  </si>
  <si>
    <t>1318212379</t>
  </si>
  <si>
    <t>Čištění krytých odvodňovacích zařízení propláchnutím svodného potrubí Poznámka: 1. V cenách jsou započteny náklady na pročištění nebo propláchnutí, odstranění usazenin a naložení výzisku na dopravní prostředek. 2. V cenách nejsou obsaženy náklady na dopravu výzisku a skládkovné.</t>
  </si>
  <si>
    <t>5+6 "km 134,907 a km 135,894</t>
  </si>
  <si>
    <t>5915015010</t>
  </si>
  <si>
    <t>Svahování zemního tělesa železničního spodku v náspu</t>
  </si>
  <si>
    <t>-1175592736</t>
  </si>
  <si>
    <t>Svahování zemního tělesa železničního spodku v náspu Poznámka: 1. V cenách jsou započteny náklady na svahování železničního tělesa a uložení výzisku na terén nebo naložení na dopravní prostředek.</t>
  </si>
  <si>
    <t>(134,350-134,240)*1000*2 "vlevo</t>
  </si>
  <si>
    <t>(134,470-134,380)*1000*2 "vpravo</t>
  </si>
  <si>
    <t>(135,400-135,330)*1000*2 "vpravo</t>
  </si>
  <si>
    <t>5915020010</t>
  </si>
  <si>
    <t>Povrchová úprava plochy železničního spodku</t>
  </si>
  <si>
    <t>372132160</t>
  </si>
  <si>
    <t>Povrchová úprava plochy železničního spodku Poznámka: 1. V cenách jsou započteny náklady na urovnání a úpravu ploch nebo skládek výzisku kameniva a zeminy s jejich případnou rekultivací.</t>
  </si>
  <si>
    <t>2000 " deponie v prostoru býv. nádraží Pitín</t>
  </si>
  <si>
    <t>1513992001</t>
  </si>
  <si>
    <t>kamenivo*1,7</t>
  </si>
  <si>
    <t>-1770026669</t>
  </si>
  <si>
    <t>Poznámka k položce:_x000d_
Měrnou jednotkou je t přepravovaného materiálu.</t>
  </si>
  <si>
    <t>(čiš_ruč_zp+čiš_str_nezp+čiš_str_zp-380*0,2)*1,5 "odpad příkopy kromě náhorního</t>
  </si>
  <si>
    <t>kamenivo*1,7 "odpad čistička</t>
  </si>
  <si>
    <t>-1875675362</t>
  </si>
  <si>
    <t>kamenivo*11*1,7</t>
  </si>
  <si>
    <t>-791378966</t>
  </si>
  <si>
    <t>4 " čistička + ASP + bagr (2x); PUŠL v SO 01</t>
  </si>
  <si>
    <t>PS 01 - Zabezpečovací zařízení Slavičín</t>
  </si>
  <si>
    <t>7591017060</t>
  </si>
  <si>
    <t>Odpojení elektromotorického přestavníku z výhybky</t>
  </si>
  <si>
    <t>1565444101</t>
  </si>
  <si>
    <t>7591017030</t>
  </si>
  <si>
    <t>Demontáž elektromotorického přestavníku z výhybky s kontrolou jazyků</t>
  </si>
  <si>
    <t>-2139537238</t>
  </si>
  <si>
    <t>7591015032</t>
  </si>
  <si>
    <t>Montáž elektromotorického přestavníku na výhybce s kontrolou jazyků s upevněním na koleji</t>
  </si>
  <si>
    <t>559287644</t>
  </si>
  <si>
    <t>Montáž elektromotorického přestavníku na výhybce s kontrolou jazyků s upevněním na koleji - připevnění přestavníku pomocí připevňovací soupravy a zatažení kabelu s kabelovou formou do kabelového závěru, mechanické přezkoušení chodu, opravný nátěr. Bez zemních prací</t>
  </si>
  <si>
    <t>7591015062</t>
  </si>
  <si>
    <t>Připojení elektromotorického přestavníku na výhybku s kontrolou jazyků</t>
  </si>
  <si>
    <t>2018536254</t>
  </si>
  <si>
    <t>Připojení elektromotorického přestavníku na výhybku s kontrolou jazyků - připojení a seřízení přestavníkové spojnice, montáž a seřízení kontrolního ústrojí</t>
  </si>
  <si>
    <t>7591037020</t>
  </si>
  <si>
    <t>Demontáž kontrolní tyče kloubové krátké</t>
  </si>
  <si>
    <t>1149792162</t>
  </si>
  <si>
    <t>7591037030</t>
  </si>
  <si>
    <t>Demontáž kontrolní tyče kloubové dlouhé</t>
  </si>
  <si>
    <t>1550805661</t>
  </si>
  <si>
    <t>7591035020</t>
  </si>
  <si>
    <t>Montáž kontrolní tyče kloubové krátké</t>
  </si>
  <si>
    <t>-410148709</t>
  </si>
  <si>
    <t>7591035030</t>
  </si>
  <si>
    <t>Montáž kontrolní tyče kloubové dlouhé</t>
  </si>
  <si>
    <t>637469405</t>
  </si>
  <si>
    <t>7591095010</t>
  </si>
  <si>
    <t>Dodatečná montáž ohrazení pro elekromotorický přestavník s plastovou ohrádkou</t>
  </si>
  <si>
    <t>-648542928</t>
  </si>
  <si>
    <t>7590145046</t>
  </si>
  <si>
    <t>Montáž závěru kabelového zabezpečovacího na zemní podpěru UPMP</t>
  </si>
  <si>
    <t>1366954925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</si>
  <si>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</si>
  <si>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7590147046</t>
  </si>
  <si>
    <t>Demontáž závěru kabelového zabezpečovacího na zemní podpěru UPMP</t>
  </si>
  <si>
    <t>1941983407</t>
  </si>
  <si>
    <t>7591307010</t>
  </si>
  <si>
    <t>Demontáž zámku výměnového jednoduchého</t>
  </si>
  <si>
    <t>-1111225198</t>
  </si>
  <si>
    <t>7591307016</t>
  </si>
  <si>
    <t>Demontáž zámku výměnového kontrolního odtlačného</t>
  </si>
  <si>
    <t>-459390029</t>
  </si>
  <si>
    <t>7591305010</t>
  </si>
  <si>
    <t>Montáž zámku výměnového jednoduchého</t>
  </si>
  <si>
    <t>-501432587</t>
  </si>
  <si>
    <t>Montáž zámku výměnového jednoduchého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</si>
  <si>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7591305016</t>
  </si>
  <si>
    <t>Montáž zámku výměnového kontrolního odtlačného</t>
  </si>
  <si>
    <t>746769649</t>
  </si>
  <si>
    <t>Montáž zámku výměnového kontrolního odtlačného - úprava štěrkového lože, rozebrání zámku, uvolnění závěrného háku, montáž ochranné skříňky a kostry zámku, regulace závěrného háku, přetypování a sestavení zámku, nasazení krytu a jeho zajištění, oštítkování klíčů a kontrola činnosti</t>
  </si>
  <si>
    <t>7592007050</t>
  </si>
  <si>
    <t>Demontáž počítacího bodu (senzoru) RSR 180</t>
  </si>
  <si>
    <t>-1648204139</t>
  </si>
  <si>
    <t>7592005050</t>
  </si>
  <si>
    <t>Montáž počítacího bodu (senzoru) RSR 180</t>
  </si>
  <si>
    <t>-712405983</t>
  </si>
  <si>
    <t>Montáž počítacího bodu (senzoru) RSR 180 - uložení a připevnění na určené místo, seřízení polohy, přezkoušení</t>
  </si>
  <si>
    <t>7598095085</t>
  </si>
  <si>
    <t>Přezkoušení a regulace senzoru počítacího bodu</t>
  </si>
  <si>
    <t>1140886150</t>
  </si>
  <si>
    <t>Přezkoušení a regulace senzoru počítacího bodu - kontrola (nastavení) mechanických parametrů polohy, regulace napájení, kalibrace, kontrola funkce a započítávání, kontrola indikace</t>
  </si>
  <si>
    <t>7598095090</t>
  </si>
  <si>
    <t>Přezkoušení a regulace počítače náprav včetně vyhotovení protokolu za 1 úsek</t>
  </si>
  <si>
    <t>276822136</t>
  </si>
  <si>
    <t>Přezkoušení a regulace počítače náprav včetně vyhotovení protokolu za 1 úsek - provedení příslušných měření, nastavení zařízení, přezkoušení funkce a vyhotovení protokolu</t>
  </si>
  <si>
    <t>7590917012</t>
  </si>
  <si>
    <t>Demontáž výkolejky bez návěstního tělesa se zámkem kontrolním</t>
  </si>
  <si>
    <t>-906233045</t>
  </si>
  <si>
    <t>7590915012</t>
  </si>
  <si>
    <t>Montáž výkolejky bez návěstního tělesa se zámkem kontrolním</t>
  </si>
  <si>
    <t>-366384552</t>
  </si>
  <si>
    <t>Montáž výkolejky bez návěstního tělesa se zámkem kontrolním - položení na dřevěné pražce, označení a vyvrtání otvorů, položení a přišroubování na paty kolejnice, přišroubování dosedacího úhelníku, vyzkoušení, úprava typu klíče, očíslování výkolejky, nátěr</t>
  </si>
  <si>
    <t>VON - Vedlejší a ostatní náklady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</si>
  <si>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</si>
  <si>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</si>
  <si>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</si>
  <si>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</si>
  <si>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</si>
  <si>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913919101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</si>
  <si>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</si>
  <si>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022101001R</t>
  </si>
  <si>
    <t>Geodetické práce Geodetické práce před opravou</t>
  </si>
  <si>
    <t>soubor</t>
  </si>
  <si>
    <t>333079411</t>
  </si>
  <si>
    <t>022101011R</t>
  </si>
  <si>
    <t>Geodetické práce Geodetické práce v průběhu opravy</t>
  </si>
  <si>
    <t>2142870845</t>
  </si>
  <si>
    <t>022101021R</t>
  </si>
  <si>
    <t>Geodetické práce Geodetické práce po ukončení opravy</t>
  </si>
  <si>
    <t>-685240742</t>
  </si>
  <si>
    <t>022121001R</t>
  </si>
  <si>
    <t>Geodetické práce Diagnostika technické infrastruktury Vytýčení trasy inženýrských sítí</t>
  </si>
  <si>
    <t>hod</t>
  </si>
  <si>
    <t>-317812221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</si>
  <si>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</si>
  <si>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031101031R</t>
  </si>
  <si>
    <t>Zařízení a vybavení staveniště vyjma dále jmenované práce včetně opatření na ochranu sousedních pozemků, informační tabule, dopravního značení na staveništi aj. při velikosti nákladů přes 5 do 20 mil. Kč</t>
  </si>
  <si>
    <t>-1254071417</t>
  </si>
  <si>
    <t>033111001R</t>
  </si>
  <si>
    <t>Provozní vlivy Výluka silničního provozu se zajištěním objížďky</t>
  </si>
  <si>
    <t>1091735153</t>
  </si>
  <si>
    <t>Poznámka k položce:_x000d_
včetně vyřízení povolení, označení objížďky a dopravního značení</t>
  </si>
  <si>
    <t>033131001</t>
  </si>
  <si>
    <t>Provozní vlivy Organizační zajištění prací při zřizování a udržování BK kolejí a výhybek</t>
  </si>
  <si>
    <t>1440390349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</si>
  <si>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</si>
  <si>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SEZNAM FIGUR</t>
  </si>
  <si>
    <t>Výměra</t>
  </si>
  <si>
    <t xml:space="preserve"> SO 01</t>
  </si>
  <si>
    <t>Použití figury:</t>
  </si>
  <si>
    <t>odtěžení KL z koleje</t>
  </si>
  <si>
    <t>odtěžení KL z výhybek</t>
  </si>
  <si>
    <t xml:space="preserve"> SO 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</si>
</sst>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26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29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635230041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trati v úseku Bojkovice – Slavičín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4. 1. 2024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 s.o.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>Správa železnic s.o.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Oprava výhybek a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01 - Oprava výhybek a ...'!P120</f>
        <v>0</v>
      </c>
      <c r="AV95" s="128">
        <f>'SO 01 - Oprava výhybek a ...'!J33</f>
        <v>0</v>
      </c>
      <c r="AW95" s="128">
        <f>'SO 01 - Oprava výhybek a ...'!J34</f>
        <v>0</v>
      </c>
      <c r="AX95" s="128">
        <f>'SO 01 - Oprava výhybek a ...'!J35</f>
        <v>0</v>
      </c>
      <c r="AY95" s="128">
        <f>'SO 01 - Oprava výhybek a ...'!J36</f>
        <v>0</v>
      </c>
      <c r="AZ95" s="128">
        <f>'SO 01 - Oprava výhybek a ...'!F33</f>
        <v>0</v>
      </c>
      <c r="BA95" s="128">
        <f>'SO 01 - Oprava výhybek a ...'!F34</f>
        <v>0</v>
      </c>
      <c r="BB95" s="128">
        <f>'SO 01 - Oprava výhybek a ...'!F35</f>
        <v>0</v>
      </c>
      <c r="BC95" s="128">
        <f>'SO 01 - Oprava výhybek a ...'!F36</f>
        <v>0</v>
      </c>
      <c r="BD95" s="130">
        <f>'SO 01 - Oprava výhybek a 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24.7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Oprava koleje v ú...'!J30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'SO 02 - Oprava koleje v ú...'!P120</f>
        <v>0</v>
      </c>
      <c r="AV96" s="128">
        <f>'SO 02 - Oprava koleje v ú...'!J33</f>
        <v>0</v>
      </c>
      <c r="AW96" s="128">
        <f>'SO 02 - Oprava koleje v ú...'!J34</f>
        <v>0</v>
      </c>
      <c r="AX96" s="128">
        <f>'SO 02 - Oprava koleje v ú...'!J35</f>
        <v>0</v>
      </c>
      <c r="AY96" s="128">
        <f>'SO 02 - Oprava koleje v ú...'!J36</f>
        <v>0</v>
      </c>
      <c r="AZ96" s="128">
        <f>'SO 02 - Oprava koleje v ú...'!F33</f>
        <v>0</v>
      </c>
      <c r="BA96" s="128">
        <f>'SO 02 - Oprava koleje v ú...'!F34</f>
        <v>0</v>
      </c>
      <c r="BB96" s="128">
        <f>'SO 02 - Oprava koleje v ú...'!F35</f>
        <v>0</v>
      </c>
      <c r="BC96" s="128">
        <f>'SO 02 - Oprava koleje v ú...'!F36</f>
        <v>0</v>
      </c>
      <c r="BD96" s="130">
        <f>'SO 02 - Oprava koleje v ú...'!F37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'PS 01 - Zabezpečovací zař...'!J30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92</v>
      </c>
      <c r="AR97" s="126"/>
      <c r="AS97" s="127">
        <v>0</v>
      </c>
      <c r="AT97" s="128">
        <f>ROUND(SUM(AV97:AW97),2)</f>
        <v>0</v>
      </c>
      <c r="AU97" s="129">
        <f>'PS 01 - Zabezpečovací zař...'!P117</f>
        <v>0</v>
      </c>
      <c r="AV97" s="128">
        <f>'PS 01 - Zabezpečovací zař...'!J33</f>
        <v>0</v>
      </c>
      <c r="AW97" s="128">
        <f>'PS 01 - Zabezpečovací zař...'!J34</f>
        <v>0</v>
      </c>
      <c r="AX97" s="128">
        <f>'PS 01 - Zabezpečovací zař...'!J35</f>
        <v>0</v>
      </c>
      <c r="AY97" s="128">
        <f>'PS 01 - Zabezpečovací zař...'!J36</f>
        <v>0</v>
      </c>
      <c r="AZ97" s="128">
        <f>'PS 01 - Zabezpečovací zař...'!F33</f>
        <v>0</v>
      </c>
      <c r="BA97" s="128">
        <f>'PS 01 - Zabezpečovací zař...'!F34</f>
        <v>0</v>
      </c>
      <c r="BB97" s="128">
        <f>'PS 01 - Zabezpečovací zař...'!F35</f>
        <v>0</v>
      </c>
      <c r="BC97" s="128">
        <f>'PS 01 - Zabezpečovací zař...'!F36</f>
        <v>0</v>
      </c>
      <c r="BD97" s="130">
        <f>'PS 01 - Zabezpečovací zař...'!F37</f>
        <v>0</v>
      </c>
      <c r="BE97" s="7"/>
      <c r="BT97" s="131" t="s">
        <v>84</v>
      </c>
      <c r="BV97" s="131" t="s">
        <v>78</v>
      </c>
      <c r="BW97" s="131" t="s">
        <v>93</v>
      </c>
      <c r="BX97" s="131" t="s">
        <v>5</v>
      </c>
      <c r="CL97" s="131" t="s">
        <v>1</v>
      </c>
      <c r="CM97" s="131" t="s">
        <v>86</v>
      </c>
    </row>
    <row r="98" s="7" customFormat="1" ht="16.5" customHeight="1">
      <c r="A98" s="119" t="s">
        <v>80</v>
      </c>
      <c r="B98" s="120"/>
      <c r="C98" s="121"/>
      <c r="D98" s="122" t="s">
        <v>94</v>
      </c>
      <c r="E98" s="122"/>
      <c r="F98" s="122"/>
      <c r="G98" s="122"/>
      <c r="H98" s="122"/>
      <c r="I98" s="123"/>
      <c r="J98" s="122" t="s">
        <v>95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'VON - Vedlejší a ostatní 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32">
        <v>0</v>
      </c>
      <c r="AT98" s="133">
        <f>ROUND(SUM(AV98:AW98),2)</f>
        <v>0</v>
      </c>
      <c r="AU98" s="134">
        <f>'VON - Vedlejší a ostatní ...'!P117</f>
        <v>0</v>
      </c>
      <c r="AV98" s="133">
        <f>'VON - Vedlejší a ostatní ...'!J33</f>
        <v>0</v>
      </c>
      <c r="AW98" s="133">
        <f>'VON - Vedlejší a ostatní ...'!J34</f>
        <v>0</v>
      </c>
      <c r="AX98" s="133">
        <f>'VON - Vedlejší a ostatní ...'!J35</f>
        <v>0</v>
      </c>
      <c r="AY98" s="133">
        <f>'VON - Vedlejší a ostatní ...'!J36</f>
        <v>0</v>
      </c>
      <c r="AZ98" s="133">
        <f>'VON - Vedlejší a ostatní ...'!F33</f>
        <v>0</v>
      </c>
      <c r="BA98" s="133">
        <f>'VON - Vedlejší a ostatní ...'!F34</f>
        <v>0</v>
      </c>
      <c r="BB98" s="133">
        <f>'VON - Vedlejší a ostatní ...'!F35</f>
        <v>0</v>
      </c>
      <c r="BC98" s="133">
        <f>'VON - Vedlejší a ostatní ...'!F36</f>
        <v>0</v>
      </c>
      <c r="BD98" s="135">
        <f>'VON - Vedlejší a ostatní ...'!F37</f>
        <v>0</v>
      </c>
      <c r="BE98" s="7"/>
      <c r="BT98" s="131" t="s">
        <v>84</v>
      </c>
      <c r="BV98" s="131" t="s">
        <v>78</v>
      </c>
      <c r="BW98" s="131" t="s">
        <v>96</v>
      </c>
      <c r="BX98" s="131" t="s">
        <v>5</v>
      </c>
      <c r="CL98" s="131" t="s">
        <v>1</v>
      </c>
      <c r="CM98" s="131" t="s">
        <v>86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vPcDNbO5fySDUNBN/lvD0qYZgckVwfcbnXtkWBZJdlKZiz0jz/j0n8mG7zpJalJdhWxDZaw7T+bUnXZJ5XBCHw==" hashValue="x17Gimitdujqy3ti+ULK+nGkre/oAySs6vwdQm7l79ZfPNNzhLpJd7UpLcAMxOjWOcoPK1HQbBf5Hj6j+7n2ZA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Oprava výhybek a ...'!C2" display="/"/>
    <hyperlink ref="A96" location="'SO 02 - Oprava koleje v ú...'!C2" display="/"/>
    <hyperlink ref="A97" location="'PS 01 - Zabezpečovací zař...'!C2" display="/"/>
    <hyperlink ref="A98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  <c r="AZ2" s="136" t="s">
        <v>97</v>
      </c>
      <c r="BA2" s="136" t="s">
        <v>98</v>
      </c>
      <c r="BB2" s="136" t="s">
        <v>1</v>
      </c>
      <c r="BC2" s="136" t="s">
        <v>99</v>
      </c>
      <c r="BD2" s="136" t="s">
        <v>86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86</v>
      </c>
      <c r="AZ3" s="136" t="s">
        <v>100</v>
      </c>
      <c r="BA3" s="136" t="s">
        <v>101</v>
      </c>
      <c r="BB3" s="136" t="s">
        <v>1</v>
      </c>
      <c r="BC3" s="136" t="s">
        <v>102</v>
      </c>
      <c r="BD3" s="136" t="s">
        <v>86</v>
      </c>
    </row>
    <row r="4" hidden="1" s="1" customFormat="1" ht="24.96" customHeight="1">
      <c r="B4" s="20"/>
      <c r="D4" s="139" t="s">
        <v>103</v>
      </c>
      <c r="L4" s="20"/>
      <c r="M4" s="140" t="s">
        <v>10</v>
      </c>
      <c r="AT4" s="17" t="s">
        <v>4</v>
      </c>
      <c r="AZ4" s="136" t="s">
        <v>104</v>
      </c>
      <c r="BA4" s="136" t="s">
        <v>105</v>
      </c>
      <c r="BB4" s="136" t="s">
        <v>1</v>
      </c>
      <c r="BC4" s="136" t="s">
        <v>106</v>
      </c>
      <c r="BD4" s="136" t="s">
        <v>86</v>
      </c>
    </row>
    <row r="5" hidden="1" s="1" customFormat="1" ht="6.96" customHeight="1">
      <c r="B5" s="20"/>
      <c r="L5" s="20"/>
      <c r="AZ5" s="136" t="s">
        <v>107</v>
      </c>
      <c r="BA5" s="136" t="s">
        <v>108</v>
      </c>
      <c r="BB5" s="136" t="s">
        <v>1</v>
      </c>
      <c r="BC5" s="136" t="s">
        <v>109</v>
      </c>
      <c r="BD5" s="136" t="s">
        <v>86</v>
      </c>
    </row>
    <row r="6" hidden="1" s="1" customFormat="1" ht="12" customHeight="1">
      <c r="B6" s="20"/>
      <c r="D6" s="141" t="s">
        <v>16</v>
      </c>
      <c r="L6" s="20"/>
      <c r="AZ6" s="136" t="s">
        <v>110</v>
      </c>
      <c r="BA6" s="136" t="s">
        <v>111</v>
      </c>
      <c r="BB6" s="136" t="s">
        <v>1</v>
      </c>
      <c r="BC6" s="136" t="s">
        <v>112</v>
      </c>
      <c r="BD6" s="136" t="s">
        <v>86</v>
      </c>
    </row>
    <row r="7" hidden="1" s="1" customFormat="1" ht="16.5" customHeight="1">
      <c r="B7" s="20"/>
      <c r="E7" s="142" t="str">
        <f>'Rekapitulace stavby'!K6</f>
        <v>Oprava trati v úseku Bojkovice – Slavičín</v>
      </c>
      <c r="F7" s="141"/>
      <c r="G7" s="141"/>
      <c r="H7" s="141"/>
      <c r="L7" s="20"/>
      <c r="AZ7" s="136" t="s">
        <v>113</v>
      </c>
      <c r="BA7" s="136" t="s">
        <v>114</v>
      </c>
      <c r="BB7" s="136" t="s">
        <v>1</v>
      </c>
      <c r="BC7" s="136" t="s">
        <v>115</v>
      </c>
      <c r="BD7" s="136" t="s">
        <v>86</v>
      </c>
    </row>
    <row r="8" hidden="1" s="2" customFormat="1" ht="12" customHeight="1">
      <c r="A8" s="38"/>
      <c r="B8" s="44"/>
      <c r="C8" s="38"/>
      <c r="D8" s="141" t="s">
        <v>116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6" t="s">
        <v>117</v>
      </c>
      <c r="BA8" s="136" t="s">
        <v>118</v>
      </c>
      <c r="BB8" s="136" t="s">
        <v>1</v>
      </c>
      <c r="BC8" s="136" t="s">
        <v>119</v>
      </c>
      <c r="BD8" s="136" t="s">
        <v>86</v>
      </c>
    </row>
    <row r="9" hidden="1" s="2" customFormat="1" ht="16.5" customHeight="1">
      <c r="A9" s="38"/>
      <c r="B9" s="44"/>
      <c r="C9" s="38"/>
      <c r="D9" s="38"/>
      <c r="E9" s="143" t="s">
        <v>120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36" t="s">
        <v>121</v>
      </c>
      <c r="BA9" s="136" t="s">
        <v>122</v>
      </c>
      <c r="BB9" s="136" t="s">
        <v>1</v>
      </c>
      <c r="BC9" s="136" t="s">
        <v>123</v>
      </c>
      <c r="BD9" s="136" t="s">
        <v>86</v>
      </c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36" t="s">
        <v>124</v>
      </c>
      <c r="BA10" s="136" t="s">
        <v>125</v>
      </c>
      <c r="BB10" s="136" t="s">
        <v>1</v>
      </c>
      <c r="BC10" s="136" t="s">
        <v>126</v>
      </c>
      <c r="BD10" s="136" t="s">
        <v>86</v>
      </c>
    </row>
    <row r="11" hidden="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36" t="s">
        <v>127</v>
      </c>
      <c r="BA11" s="136" t="s">
        <v>128</v>
      </c>
      <c r="BB11" s="136" t="s">
        <v>1</v>
      </c>
      <c r="BC11" s="136" t="s">
        <v>129</v>
      </c>
      <c r="BD11" s="136" t="s">
        <v>86</v>
      </c>
    </row>
    <row r="12" hidden="1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4. 1. 2024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36" t="s">
        <v>130</v>
      </c>
      <c r="BA12" s="136" t="s">
        <v>131</v>
      </c>
      <c r="BB12" s="136" t="s">
        <v>1</v>
      </c>
      <c r="BC12" s="136" t="s">
        <v>132</v>
      </c>
      <c r="BD12" s="136" t="s">
        <v>86</v>
      </c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36" t="s">
        <v>133</v>
      </c>
      <c r="BA13" s="136" t="s">
        <v>134</v>
      </c>
      <c r="BB13" s="136" t="s">
        <v>1</v>
      </c>
      <c r="BC13" s="136" t="s">
        <v>135</v>
      </c>
      <c r="BD13" s="136" t="s">
        <v>86</v>
      </c>
    </row>
    <row r="14" hidden="1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36" t="s">
        <v>136</v>
      </c>
      <c r="BA14" s="136" t="s">
        <v>137</v>
      </c>
      <c r="BB14" s="136" t="s">
        <v>1</v>
      </c>
      <c r="BC14" s="136" t="s">
        <v>138</v>
      </c>
      <c r="BD14" s="136" t="s">
        <v>86</v>
      </c>
    </row>
    <row r="15" hidden="1" s="2" customFormat="1" ht="18" customHeight="1">
      <c r="A15" s="38"/>
      <c r="B15" s="44"/>
      <c r="C15" s="38"/>
      <c r="D15" s="38"/>
      <c r="E15" s="144" t="s">
        <v>27</v>
      </c>
      <c r="F15" s="38"/>
      <c r="G15" s="38"/>
      <c r="H15" s="38"/>
      <c r="I15" s="141" t="s">
        <v>28</v>
      </c>
      <c r="J15" s="144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1" t="s">
        <v>30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1" t="s">
        <v>32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28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1" t="s">
        <v>34</v>
      </c>
      <c r="E23" s="38"/>
      <c r="F23" s="38"/>
      <c r="G23" s="38"/>
      <c r="H23" s="38"/>
      <c r="I23" s="141" t="s">
        <v>25</v>
      </c>
      <c r="J23" s="144" t="s">
        <v>26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4" t="s">
        <v>27</v>
      </c>
      <c r="F24" s="38"/>
      <c r="G24" s="38"/>
      <c r="H24" s="38"/>
      <c r="I24" s="141" t="s">
        <v>28</v>
      </c>
      <c r="J24" s="144" t="s">
        <v>29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152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3" t="s">
        <v>38</v>
      </c>
      <c r="G32" s="38"/>
      <c r="H32" s="38"/>
      <c r="I32" s="153" t="s">
        <v>37</v>
      </c>
      <c r="J32" s="153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40</v>
      </c>
      <c r="E33" s="141" t="s">
        <v>41</v>
      </c>
      <c r="F33" s="155">
        <f>ROUND((SUM(BE120:BE350)),  2)</f>
        <v>0</v>
      </c>
      <c r="G33" s="38"/>
      <c r="H33" s="38"/>
      <c r="I33" s="156">
        <v>0.20999999999999999</v>
      </c>
      <c r="J33" s="155">
        <f>ROUND(((SUM(BE120:BE350))*I33),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42</v>
      </c>
      <c r="F34" s="155">
        <f>ROUND((SUM(BF120:BF350)),  2)</f>
        <v>0</v>
      </c>
      <c r="G34" s="38"/>
      <c r="H34" s="38"/>
      <c r="I34" s="156">
        <v>0.12</v>
      </c>
      <c r="J34" s="155">
        <f>ROUND(((SUM(BF120:BF350))*I34),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43</v>
      </c>
      <c r="F35" s="155">
        <f>ROUND((SUM(BG120:BG350)),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44</v>
      </c>
      <c r="F36" s="155">
        <f>ROUND((SUM(BH120:BH350)),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5">
        <f>ROUND((SUM(BI120:BI350)),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5" t="str">
        <f>E7</f>
        <v>Oprava trati v úseku Bojkovice – Slavičín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01 - Oprava výhybek a kolejí v žst. Slavičín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4. 1. 2024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 s.o.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Správa železnic s.o.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6" t="s">
        <v>140</v>
      </c>
      <c r="D94" s="177"/>
      <c r="E94" s="177"/>
      <c r="F94" s="177"/>
      <c r="G94" s="177"/>
      <c r="H94" s="177"/>
      <c r="I94" s="177"/>
      <c r="J94" s="178" t="s">
        <v>141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9" t="s">
        <v>142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hidden="1" s="9" customFormat="1" ht="24.96" customHeight="1">
      <c r="A97" s="9"/>
      <c r="B97" s="180"/>
      <c r="C97" s="181"/>
      <c r="D97" s="182" t="s">
        <v>144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145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80"/>
      <c r="C99" s="181"/>
      <c r="D99" s="182" t="s">
        <v>146</v>
      </c>
      <c r="E99" s="183"/>
      <c r="F99" s="183"/>
      <c r="G99" s="183"/>
      <c r="H99" s="183"/>
      <c r="I99" s="183"/>
      <c r="J99" s="184">
        <f>J283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80"/>
      <c r="C100" s="181"/>
      <c r="D100" s="182" t="s">
        <v>147</v>
      </c>
      <c r="E100" s="183"/>
      <c r="F100" s="183"/>
      <c r="G100" s="183"/>
      <c r="H100" s="183"/>
      <c r="I100" s="183"/>
      <c r="J100" s="184">
        <f>J317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148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5" t="str">
        <f>E7</f>
        <v>Oprava trati v úseku Bojkovice – Slavičín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01 - Oprava výhybek a kolejí v žst. Slavičín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4. 1. 2024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Správa železnic s.o.</v>
      </c>
      <c r="G116" s="40"/>
      <c r="H116" s="40"/>
      <c r="I116" s="32" t="s">
        <v>32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34</v>
      </c>
      <c r="J117" s="36" t="str">
        <f>E24</f>
        <v>Správa železnic s.o.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2"/>
      <c r="B119" s="193"/>
      <c r="C119" s="194" t="s">
        <v>149</v>
      </c>
      <c r="D119" s="195" t="s">
        <v>61</v>
      </c>
      <c r="E119" s="195" t="s">
        <v>57</v>
      </c>
      <c r="F119" s="195" t="s">
        <v>58</v>
      </c>
      <c r="G119" s="195" t="s">
        <v>150</v>
      </c>
      <c r="H119" s="195" t="s">
        <v>151</v>
      </c>
      <c r="I119" s="195" t="s">
        <v>152</v>
      </c>
      <c r="J119" s="195" t="s">
        <v>141</v>
      </c>
      <c r="K119" s="196" t="s">
        <v>153</v>
      </c>
      <c r="L119" s="197"/>
      <c r="M119" s="100" t="s">
        <v>1</v>
      </c>
      <c r="N119" s="101" t="s">
        <v>40</v>
      </c>
      <c r="O119" s="101" t="s">
        <v>154</v>
      </c>
      <c r="P119" s="101" t="s">
        <v>155</v>
      </c>
      <c r="Q119" s="101" t="s">
        <v>156</v>
      </c>
      <c r="R119" s="101" t="s">
        <v>157</v>
      </c>
      <c r="S119" s="101" t="s">
        <v>158</v>
      </c>
      <c r="T119" s="102" t="s">
        <v>159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8"/>
      <c r="B120" s="39"/>
      <c r="C120" s="107" t="s">
        <v>160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P121+P283+P317</f>
        <v>0</v>
      </c>
      <c r="Q120" s="104"/>
      <c r="R120" s="200">
        <f>R121+R283+R317</f>
        <v>1422.24262</v>
      </c>
      <c r="S120" s="104"/>
      <c r="T120" s="201">
        <f>T121+T283+T317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143</v>
      </c>
      <c r="BK120" s="202">
        <f>BK121+BK283+BK317</f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161</v>
      </c>
      <c r="F121" s="206" t="s">
        <v>162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</f>
        <v>0</v>
      </c>
      <c r="Q121" s="211"/>
      <c r="R121" s="212">
        <f>R122</f>
        <v>0</v>
      </c>
      <c r="S121" s="211"/>
      <c r="T121" s="213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75</v>
      </c>
      <c r="AU121" s="215" t="s">
        <v>76</v>
      </c>
      <c r="AY121" s="214" t="s">
        <v>163</v>
      </c>
      <c r="BK121" s="216">
        <f>BK122</f>
        <v>0</v>
      </c>
    </row>
    <row r="122" s="12" customFormat="1" ht="22.8" customHeight="1">
      <c r="A122" s="12"/>
      <c r="B122" s="203"/>
      <c r="C122" s="204"/>
      <c r="D122" s="205" t="s">
        <v>75</v>
      </c>
      <c r="E122" s="217" t="s">
        <v>164</v>
      </c>
      <c r="F122" s="217" t="s">
        <v>165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SUM(P123:P282)</f>
        <v>0</v>
      </c>
      <c r="Q122" s="211"/>
      <c r="R122" s="212">
        <f>SUM(R123:R282)</f>
        <v>0</v>
      </c>
      <c r="S122" s="211"/>
      <c r="T122" s="213">
        <f>SUM(T123:T282)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84</v>
      </c>
      <c r="AT122" s="215" t="s">
        <v>75</v>
      </c>
      <c r="AU122" s="215" t="s">
        <v>84</v>
      </c>
      <c r="AY122" s="214" t="s">
        <v>163</v>
      </c>
      <c r="BK122" s="216">
        <f>SUM(BK123:BK282)</f>
        <v>0</v>
      </c>
    </row>
    <row r="123" s="2" customFormat="1" ht="16.5" customHeight="1">
      <c r="A123" s="38"/>
      <c r="B123" s="39"/>
      <c r="C123" s="219" t="s">
        <v>84</v>
      </c>
      <c r="D123" s="219" t="s">
        <v>166</v>
      </c>
      <c r="E123" s="220" t="s">
        <v>167</v>
      </c>
      <c r="F123" s="221" t="s">
        <v>168</v>
      </c>
      <c r="G123" s="222" t="s">
        <v>169</v>
      </c>
      <c r="H123" s="223">
        <v>154.80000000000001</v>
      </c>
      <c r="I123" s="224"/>
      <c r="J123" s="225">
        <f>ROUND(I123*H123,2)</f>
        <v>0</v>
      </c>
      <c r="K123" s="221" t="s">
        <v>170</v>
      </c>
      <c r="L123" s="44"/>
      <c r="M123" s="226" t="s">
        <v>1</v>
      </c>
      <c r="N123" s="227" t="s">
        <v>41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171</v>
      </c>
      <c r="AT123" s="230" t="s">
        <v>166</v>
      </c>
      <c r="AU123" s="230" t="s">
        <v>86</v>
      </c>
      <c r="AY123" s="17" t="s">
        <v>163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84</v>
      </c>
      <c r="BK123" s="231">
        <f>ROUND(I123*H123,2)</f>
        <v>0</v>
      </c>
      <c r="BL123" s="17" t="s">
        <v>171</v>
      </c>
      <c r="BM123" s="230" t="s">
        <v>172</v>
      </c>
    </row>
    <row r="124" s="2" customFormat="1">
      <c r="A124" s="38"/>
      <c r="B124" s="39"/>
      <c r="C124" s="40"/>
      <c r="D124" s="232" t="s">
        <v>173</v>
      </c>
      <c r="E124" s="40"/>
      <c r="F124" s="233" t="s">
        <v>174</v>
      </c>
      <c r="G124" s="40"/>
      <c r="H124" s="40"/>
      <c r="I124" s="234"/>
      <c r="J124" s="40"/>
      <c r="K124" s="40"/>
      <c r="L124" s="44"/>
      <c r="M124" s="235"/>
      <c r="N124" s="236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173</v>
      </c>
      <c r="AU124" s="17" t="s">
        <v>86</v>
      </c>
    </row>
    <row r="125" s="13" customFormat="1">
      <c r="A125" s="13"/>
      <c r="B125" s="237"/>
      <c r="C125" s="238"/>
      <c r="D125" s="232" t="s">
        <v>175</v>
      </c>
      <c r="E125" s="239" t="s">
        <v>1</v>
      </c>
      <c r="F125" s="240" t="s">
        <v>176</v>
      </c>
      <c r="G125" s="238"/>
      <c r="H125" s="239" t="s">
        <v>1</v>
      </c>
      <c r="I125" s="241"/>
      <c r="J125" s="238"/>
      <c r="K125" s="238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175</v>
      </c>
      <c r="AU125" s="246" t="s">
        <v>86</v>
      </c>
      <c r="AV125" s="13" t="s">
        <v>84</v>
      </c>
      <c r="AW125" s="13" t="s">
        <v>33</v>
      </c>
      <c r="AX125" s="13" t="s">
        <v>76</v>
      </c>
      <c r="AY125" s="246" t="s">
        <v>163</v>
      </c>
    </row>
    <row r="126" s="14" customFormat="1">
      <c r="A126" s="14"/>
      <c r="B126" s="247"/>
      <c r="C126" s="248"/>
      <c r="D126" s="232" t="s">
        <v>175</v>
      </c>
      <c r="E126" s="249" t="s">
        <v>1</v>
      </c>
      <c r="F126" s="250" t="s">
        <v>177</v>
      </c>
      <c r="G126" s="248"/>
      <c r="H126" s="251">
        <v>96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7" t="s">
        <v>175</v>
      </c>
      <c r="AU126" s="257" t="s">
        <v>86</v>
      </c>
      <c r="AV126" s="14" t="s">
        <v>86</v>
      </c>
      <c r="AW126" s="14" t="s">
        <v>33</v>
      </c>
      <c r="AX126" s="14" t="s">
        <v>76</v>
      </c>
      <c r="AY126" s="257" t="s">
        <v>163</v>
      </c>
    </row>
    <row r="127" s="13" customFormat="1">
      <c r="A127" s="13"/>
      <c r="B127" s="237"/>
      <c r="C127" s="238"/>
      <c r="D127" s="232" t="s">
        <v>175</v>
      </c>
      <c r="E127" s="239" t="s">
        <v>1</v>
      </c>
      <c r="F127" s="240" t="s">
        <v>178</v>
      </c>
      <c r="G127" s="238"/>
      <c r="H127" s="239" t="s">
        <v>1</v>
      </c>
      <c r="I127" s="241"/>
      <c r="J127" s="238"/>
      <c r="K127" s="238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175</v>
      </c>
      <c r="AU127" s="246" t="s">
        <v>86</v>
      </c>
      <c r="AV127" s="13" t="s">
        <v>84</v>
      </c>
      <c r="AW127" s="13" t="s">
        <v>33</v>
      </c>
      <c r="AX127" s="13" t="s">
        <v>76</v>
      </c>
      <c r="AY127" s="246" t="s">
        <v>163</v>
      </c>
    </row>
    <row r="128" s="14" customFormat="1">
      <c r="A128" s="14"/>
      <c r="B128" s="247"/>
      <c r="C128" s="248"/>
      <c r="D128" s="232" t="s">
        <v>175</v>
      </c>
      <c r="E128" s="249" t="s">
        <v>1</v>
      </c>
      <c r="F128" s="250" t="s">
        <v>179</v>
      </c>
      <c r="G128" s="248"/>
      <c r="H128" s="251">
        <v>48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175</v>
      </c>
      <c r="AU128" s="257" t="s">
        <v>86</v>
      </c>
      <c r="AV128" s="14" t="s">
        <v>86</v>
      </c>
      <c r="AW128" s="14" t="s">
        <v>33</v>
      </c>
      <c r="AX128" s="14" t="s">
        <v>76</v>
      </c>
      <c r="AY128" s="257" t="s">
        <v>163</v>
      </c>
    </row>
    <row r="129" s="13" customFormat="1">
      <c r="A129" s="13"/>
      <c r="B129" s="237"/>
      <c r="C129" s="238"/>
      <c r="D129" s="232" t="s">
        <v>175</v>
      </c>
      <c r="E129" s="239" t="s">
        <v>1</v>
      </c>
      <c r="F129" s="240" t="s">
        <v>180</v>
      </c>
      <c r="G129" s="238"/>
      <c r="H129" s="239" t="s">
        <v>1</v>
      </c>
      <c r="I129" s="241"/>
      <c r="J129" s="238"/>
      <c r="K129" s="238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175</v>
      </c>
      <c r="AU129" s="246" t="s">
        <v>86</v>
      </c>
      <c r="AV129" s="13" t="s">
        <v>84</v>
      </c>
      <c r="AW129" s="13" t="s">
        <v>33</v>
      </c>
      <c r="AX129" s="13" t="s">
        <v>76</v>
      </c>
      <c r="AY129" s="246" t="s">
        <v>163</v>
      </c>
    </row>
    <row r="130" s="14" customFormat="1">
      <c r="A130" s="14"/>
      <c r="B130" s="247"/>
      <c r="C130" s="248"/>
      <c r="D130" s="232" t="s">
        <v>175</v>
      </c>
      <c r="E130" s="249" t="s">
        <v>1</v>
      </c>
      <c r="F130" s="250" t="s">
        <v>181</v>
      </c>
      <c r="G130" s="248"/>
      <c r="H130" s="251">
        <v>10.800000000000001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7" t="s">
        <v>175</v>
      </c>
      <c r="AU130" s="257" t="s">
        <v>86</v>
      </c>
      <c r="AV130" s="14" t="s">
        <v>86</v>
      </c>
      <c r="AW130" s="14" t="s">
        <v>33</v>
      </c>
      <c r="AX130" s="14" t="s">
        <v>76</v>
      </c>
      <c r="AY130" s="257" t="s">
        <v>163</v>
      </c>
    </row>
    <row r="131" s="15" customFormat="1">
      <c r="A131" s="15"/>
      <c r="B131" s="258"/>
      <c r="C131" s="259"/>
      <c r="D131" s="232" t="s">
        <v>175</v>
      </c>
      <c r="E131" s="260" t="s">
        <v>133</v>
      </c>
      <c r="F131" s="261" t="s">
        <v>182</v>
      </c>
      <c r="G131" s="259"/>
      <c r="H131" s="262">
        <v>154.80000000000001</v>
      </c>
      <c r="I131" s="263"/>
      <c r="J131" s="259"/>
      <c r="K131" s="259"/>
      <c r="L131" s="264"/>
      <c r="M131" s="265"/>
      <c r="N131" s="266"/>
      <c r="O131" s="266"/>
      <c r="P131" s="266"/>
      <c r="Q131" s="266"/>
      <c r="R131" s="266"/>
      <c r="S131" s="266"/>
      <c r="T131" s="267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8" t="s">
        <v>175</v>
      </c>
      <c r="AU131" s="268" t="s">
        <v>86</v>
      </c>
      <c r="AV131" s="15" t="s">
        <v>171</v>
      </c>
      <c r="AW131" s="15" t="s">
        <v>33</v>
      </c>
      <c r="AX131" s="15" t="s">
        <v>84</v>
      </c>
      <c r="AY131" s="268" t="s">
        <v>163</v>
      </c>
    </row>
    <row r="132" s="2" customFormat="1" ht="16.5" customHeight="1">
      <c r="A132" s="38"/>
      <c r="B132" s="39"/>
      <c r="C132" s="219" t="s">
        <v>86</v>
      </c>
      <c r="D132" s="219" t="s">
        <v>166</v>
      </c>
      <c r="E132" s="220" t="s">
        <v>183</v>
      </c>
      <c r="F132" s="221" t="s">
        <v>184</v>
      </c>
      <c r="G132" s="222" t="s">
        <v>185</v>
      </c>
      <c r="H132" s="223">
        <v>7.7400000000000002</v>
      </c>
      <c r="I132" s="224"/>
      <c r="J132" s="225">
        <f>ROUND(I132*H132,2)</f>
        <v>0</v>
      </c>
      <c r="K132" s="221" t="s">
        <v>170</v>
      </c>
      <c r="L132" s="44"/>
      <c r="M132" s="226" t="s">
        <v>1</v>
      </c>
      <c r="N132" s="227" t="s">
        <v>41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171</v>
      </c>
      <c r="AT132" s="230" t="s">
        <v>166</v>
      </c>
      <c r="AU132" s="230" t="s">
        <v>86</v>
      </c>
      <c r="AY132" s="17" t="s">
        <v>163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84</v>
      </c>
      <c r="BK132" s="231">
        <f>ROUND(I132*H132,2)</f>
        <v>0</v>
      </c>
      <c r="BL132" s="17" t="s">
        <v>171</v>
      </c>
      <c r="BM132" s="230" t="s">
        <v>186</v>
      </c>
    </row>
    <row r="133" s="2" customFormat="1">
      <c r="A133" s="38"/>
      <c r="B133" s="39"/>
      <c r="C133" s="40"/>
      <c r="D133" s="232" t="s">
        <v>173</v>
      </c>
      <c r="E133" s="40"/>
      <c r="F133" s="233" t="s">
        <v>187</v>
      </c>
      <c r="G133" s="40"/>
      <c r="H133" s="40"/>
      <c r="I133" s="234"/>
      <c r="J133" s="40"/>
      <c r="K133" s="40"/>
      <c r="L133" s="44"/>
      <c r="M133" s="235"/>
      <c r="N133" s="236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173</v>
      </c>
      <c r="AU133" s="17" t="s">
        <v>86</v>
      </c>
    </row>
    <row r="134" s="14" customFormat="1">
      <c r="A134" s="14"/>
      <c r="B134" s="247"/>
      <c r="C134" s="248"/>
      <c r="D134" s="232" t="s">
        <v>175</v>
      </c>
      <c r="E134" s="249" t="s">
        <v>1</v>
      </c>
      <c r="F134" s="250" t="s">
        <v>188</v>
      </c>
      <c r="G134" s="248"/>
      <c r="H134" s="251">
        <v>7.7400000000000002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175</v>
      </c>
      <c r="AU134" s="257" t="s">
        <v>86</v>
      </c>
      <c r="AV134" s="14" t="s">
        <v>86</v>
      </c>
      <c r="AW134" s="14" t="s">
        <v>33</v>
      </c>
      <c r="AX134" s="14" t="s">
        <v>84</v>
      </c>
      <c r="AY134" s="257" t="s">
        <v>163</v>
      </c>
    </row>
    <row r="135" s="2" customFormat="1" ht="16.5" customHeight="1">
      <c r="A135" s="38"/>
      <c r="B135" s="39"/>
      <c r="C135" s="219" t="s">
        <v>189</v>
      </c>
      <c r="D135" s="219" t="s">
        <v>166</v>
      </c>
      <c r="E135" s="220" t="s">
        <v>190</v>
      </c>
      <c r="F135" s="221" t="s">
        <v>191</v>
      </c>
      <c r="G135" s="222" t="s">
        <v>185</v>
      </c>
      <c r="H135" s="223">
        <v>6.75</v>
      </c>
      <c r="I135" s="224"/>
      <c r="J135" s="225">
        <f>ROUND(I135*H135,2)</f>
        <v>0</v>
      </c>
      <c r="K135" s="221" t="s">
        <v>170</v>
      </c>
      <c r="L135" s="44"/>
      <c r="M135" s="226" t="s">
        <v>1</v>
      </c>
      <c r="N135" s="227" t="s">
        <v>41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171</v>
      </c>
      <c r="AT135" s="230" t="s">
        <v>166</v>
      </c>
      <c r="AU135" s="230" t="s">
        <v>86</v>
      </c>
      <c r="AY135" s="17" t="s">
        <v>163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84</v>
      </c>
      <c r="BK135" s="231">
        <f>ROUND(I135*H135,2)</f>
        <v>0</v>
      </c>
      <c r="BL135" s="17" t="s">
        <v>171</v>
      </c>
      <c r="BM135" s="230" t="s">
        <v>192</v>
      </c>
    </row>
    <row r="136" s="2" customFormat="1">
      <c r="A136" s="38"/>
      <c r="B136" s="39"/>
      <c r="C136" s="40"/>
      <c r="D136" s="232" t="s">
        <v>173</v>
      </c>
      <c r="E136" s="40"/>
      <c r="F136" s="233" t="s">
        <v>193</v>
      </c>
      <c r="G136" s="40"/>
      <c r="H136" s="40"/>
      <c r="I136" s="234"/>
      <c r="J136" s="40"/>
      <c r="K136" s="40"/>
      <c r="L136" s="44"/>
      <c r="M136" s="235"/>
      <c r="N136" s="236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173</v>
      </c>
      <c r="AU136" s="17" t="s">
        <v>86</v>
      </c>
    </row>
    <row r="137" s="13" customFormat="1">
      <c r="A137" s="13"/>
      <c r="B137" s="237"/>
      <c r="C137" s="238"/>
      <c r="D137" s="232" t="s">
        <v>175</v>
      </c>
      <c r="E137" s="239" t="s">
        <v>1</v>
      </c>
      <c r="F137" s="240" t="s">
        <v>194</v>
      </c>
      <c r="G137" s="238"/>
      <c r="H137" s="239" t="s">
        <v>1</v>
      </c>
      <c r="I137" s="241"/>
      <c r="J137" s="238"/>
      <c r="K137" s="238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175</v>
      </c>
      <c r="AU137" s="246" t="s">
        <v>86</v>
      </c>
      <c r="AV137" s="13" t="s">
        <v>84</v>
      </c>
      <c r="AW137" s="13" t="s">
        <v>33</v>
      </c>
      <c r="AX137" s="13" t="s">
        <v>76</v>
      </c>
      <c r="AY137" s="246" t="s">
        <v>163</v>
      </c>
    </row>
    <row r="138" s="14" customFormat="1">
      <c r="A138" s="14"/>
      <c r="B138" s="247"/>
      <c r="C138" s="248"/>
      <c r="D138" s="232" t="s">
        <v>175</v>
      </c>
      <c r="E138" s="249" t="s">
        <v>124</v>
      </c>
      <c r="F138" s="250" t="s">
        <v>195</v>
      </c>
      <c r="G138" s="248"/>
      <c r="H138" s="251">
        <v>6.75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7" t="s">
        <v>175</v>
      </c>
      <c r="AU138" s="257" t="s">
        <v>86</v>
      </c>
      <c r="AV138" s="14" t="s">
        <v>86</v>
      </c>
      <c r="AW138" s="14" t="s">
        <v>33</v>
      </c>
      <c r="AX138" s="14" t="s">
        <v>84</v>
      </c>
      <c r="AY138" s="257" t="s">
        <v>163</v>
      </c>
    </row>
    <row r="139" s="2" customFormat="1" ht="16.5" customHeight="1">
      <c r="A139" s="38"/>
      <c r="B139" s="39"/>
      <c r="C139" s="219" t="s">
        <v>171</v>
      </c>
      <c r="D139" s="219" t="s">
        <v>166</v>
      </c>
      <c r="E139" s="220" t="s">
        <v>196</v>
      </c>
      <c r="F139" s="221" t="s">
        <v>197</v>
      </c>
      <c r="G139" s="222" t="s">
        <v>185</v>
      </c>
      <c r="H139" s="223">
        <v>238</v>
      </c>
      <c r="I139" s="224"/>
      <c r="J139" s="225">
        <f>ROUND(I139*H139,2)</f>
        <v>0</v>
      </c>
      <c r="K139" s="221" t="s">
        <v>170</v>
      </c>
      <c r="L139" s="44"/>
      <c r="M139" s="226" t="s">
        <v>1</v>
      </c>
      <c r="N139" s="227" t="s">
        <v>41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171</v>
      </c>
      <c r="AT139" s="230" t="s">
        <v>166</v>
      </c>
      <c r="AU139" s="230" t="s">
        <v>86</v>
      </c>
      <c r="AY139" s="17" t="s">
        <v>163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84</v>
      </c>
      <c r="BK139" s="231">
        <f>ROUND(I139*H139,2)</f>
        <v>0</v>
      </c>
      <c r="BL139" s="17" t="s">
        <v>171</v>
      </c>
      <c r="BM139" s="230" t="s">
        <v>198</v>
      </c>
    </row>
    <row r="140" s="2" customFormat="1">
      <c r="A140" s="38"/>
      <c r="B140" s="39"/>
      <c r="C140" s="40"/>
      <c r="D140" s="232" t="s">
        <v>173</v>
      </c>
      <c r="E140" s="40"/>
      <c r="F140" s="233" t="s">
        <v>199</v>
      </c>
      <c r="G140" s="40"/>
      <c r="H140" s="40"/>
      <c r="I140" s="234"/>
      <c r="J140" s="40"/>
      <c r="K140" s="40"/>
      <c r="L140" s="44"/>
      <c r="M140" s="235"/>
      <c r="N140" s="236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173</v>
      </c>
      <c r="AU140" s="17" t="s">
        <v>86</v>
      </c>
    </row>
    <row r="141" s="13" customFormat="1">
      <c r="A141" s="13"/>
      <c r="B141" s="237"/>
      <c r="C141" s="238"/>
      <c r="D141" s="232" t="s">
        <v>175</v>
      </c>
      <c r="E141" s="239" t="s">
        <v>1</v>
      </c>
      <c r="F141" s="240" t="s">
        <v>200</v>
      </c>
      <c r="G141" s="238"/>
      <c r="H141" s="239" t="s">
        <v>1</v>
      </c>
      <c r="I141" s="241"/>
      <c r="J141" s="238"/>
      <c r="K141" s="238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175</v>
      </c>
      <c r="AU141" s="246" t="s">
        <v>86</v>
      </c>
      <c r="AV141" s="13" t="s">
        <v>84</v>
      </c>
      <c r="AW141" s="13" t="s">
        <v>33</v>
      </c>
      <c r="AX141" s="13" t="s">
        <v>76</v>
      </c>
      <c r="AY141" s="246" t="s">
        <v>163</v>
      </c>
    </row>
    <row r="142" s="14" customFormat="1">
      <c r="A142" s="14"/>
      <c r="B142" s="247"/>
      <c r="C142" s="248"/>
      <c r="D142" s="232" t="s">
        <v>175</v>
      </c>
      <c r="E142" s="249" t="s">
        <v>201</v>
      </c>
      <c r="F142" s="250" t="s">
        <v>202</v>
      </c>
      <c r="G142" s="248"/>
      <c r="H142" s="251">
        <v>238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175</v>
      </c>
      <c r="AU142" s="257" t="s">
        <v>86</v>
      </c>
      <c r="AV142" s="14" t="s">
        <v>86</v>
      </c>
      <c r="AW142" s="14" t="s">
        <v>33</v>
      </c>
      <c r="AX142" s="14" t="s">
        <v>84</v>
      </c>
      <c r="AY142" s="257" t="s">
        <v>163</v>
      </c>
    </row>
    <row r="143" s="2" customFormat="1" ht="16.5" customHeight="1">
      <c r="A143" s="38"/>
      <c r="B143" s="39"/>
      <c r="C143" s="219" t="s">
        <v>164</v>
      </c>
      <c r="D143" s="219" t="s">
        <v>166</v>
      </c>
      <c r="E143" s="220" t="s">
        <v>203</v>
      </c>
      <c r="F143" s="221" t="s">
        <v>204</v>
      </c>
      <c r="G143" s="222" t="s">
        <v>185</v>
      </c>
      <c r="H143" s="223">
        <v>119</v>
      </c>
      <c r="I143" s="224"/>
      <c r="J143" s="225">
        <f>ROUND(I143*H143,2)</f>
        <v>0</v>
      </c>
      <c r="K143" s="221" t="s">
        <v>170</v>
      </c>
      <c r="L143" s="44"/>
      <c r="M143" s="226" t="s">
        <v>1</v>
      </c>
      <c r="N143" s="227" t="s">
        <v>41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171</v>
      </c>
      <c r="AT143" s="230" t="s">
        <v>166</v>
      </c>
      <c r="AU143" s="230" t="s">
        <v>86</v>
      </c>
      <c r="AY143" s="17" t="s">
        <v>163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84</v>
      </c>
      <c r="BK143" s="231">
        <f>ROUND(I143*H143,2)</f>
        <v>0</v>
      </c>
      <c r="BL143" s="17" t="s">
        <v>171</v>
      </c>
      <c r="BM143" s="230" t="s">
        <v>205</v>
      </c>
    </row>
    <row r="144" s="2" customFormat="1">
      <c r="A144" s="38"/>
      <c r="B144" s="39"/>
      <c r="C144" s="40"/>
      <c r="D144" s="232" t="s">
        <v>173</v>
      </c>
      <c r="E144" s="40"/>
      <c r="F144" s="233" t="s">
        <v>206</v>
      </c>
      <c r="G144" s="40"/>
      <c r="H144" s="40"/>
      <c r="I144" s="234"/>
      <c r="J144" s="40"/>
      <c r="K144" s="40"/>
      <c r="L144" s="44"/>
      <c r="M144" s="235"/>
      <c r="N144" s="236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173</v>
      </c>
      <c r="AU144" s="17" t="s">
        <v>86</v>
      </c>
    </row>
    <row r="145" s="13" customFormat="1">
      <c r="A145" s="13"/>
      <c r="B145" s="237"/>
      <c r="C145" s="238"/>
      <c r="D145" s="232" t="s">
        <v>175</v>
      </c>
      <c r="E145" s="239" t="s">
        <v>1</v>
      </c>
      <c r="F145" s="240" t="s">
        <v>207</v>
      </c>
      <c r="G145" s="238"/>
      <c r="H145" s="239" t="s">
        <v>1</v>
      </c>
      <c r="I145" s="241"/>
      <c r="J145" s="238"/>
      <c r="K145" s="238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175</v>
      </c>
      <c r="AU145" s="246" t="s">
        <v>86</v>
      </c>
      <c r="AV145" s="13" t="s">
        <v>84</v>
      </c>
      <c r="AW145" s="13" t="s">
        <v>33</v>
      </c>
      <c r="AX145" s="13" t="s">
        <v>76</v>
      </c>
      <c r="AY145" s="246" t="s">
        <v>163</v>
      </c>
    </row>
    <row r="146" s="14" customFormat="1">
      <c r="A146" s="14"/>
      <c r="B146" s="247"/>
      <c r="C146" s="248"/>
      <c r="D146" s="232" t="s">
        <v>175</v>
      </c>
      <c r="E146" s="249" t="s">
        <v>208</v>
      </c>
      <c r="F146" s="250" t="s">
        <v>209</v>
      </c>
      <c r="G146" s="248"/>
      <c r="H146" s="251">
        <v>119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175</v>
      </c>
      <c r="AU146" s="257" t="s">
        <v>86</v>
      </c>
      <c r="AV146" s="14" t="s">
        <v>86</v>
      </c>
      <c r="AW146" s="14" t="s">
        <v>33</v>
      </c>
      <c r="AX146" s="14" t="s">
        <v>84</v>
      </c>
      <c r="AY146" s="257" t="s">
        <v>163</v>
      </c>
    </row>
    <row r="147" s="2" customFormat="1" ht="16.5" customHeight="1">
      <c r="A147" s="38"/>
      <c r="B147" s="39"/>
      <c r="C147" s="219" t="s">
        <v>210</v>
      </c>
      <c r="D147" s="219" t="s">
        <v>166</v>
      </c>
      <c r="E147" s="220" t="s">
        <v>211</v>
      </c>
      <c r="F147" s="221" t="s">
        <v>212</v>
      </c>
      <c r="G147" s="222" t="s">
        <v>185</v>
      </c>
      <c r="H147" s="223">
        <v>266</v>
      </c>
      <c r="I147" s="224"/>
      <c r="J147" s="225">
        <f>ROUND(I147*H147,2)</f>
        <v>0</v>
      </c>
      <c r="K147" s="221" t="s">
        <v>170</v>
      </c>
      <c r="L147" s="44"/>
      <c r="M147" s="226" t="s">
        <v>1</v>
      </c>
      <c r="N147" s="227" t="s">
        <v>41</v>
      </c>
      <c r="O147" s="91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171</v>
      </c>
      <c r="AT147" s="230" t="s">
        <v>166</v>
      </c>
      <c r="AU147" s="230" t="s">
        <v>86</v>
      </c>
      <c r="AY147" s="17" t="s">
        <v>163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84</v>
      </c>
      <c r="BK147" s="231">
        <f>ROUND(I147*H147,2)</f>
        <v>0</v>
      </c>
      <c r="BL147" s="17" t="s">
        <v>171</v>
      </c>
      <c r="BM147" s="230" t="s">
        <v>213</v>
      </c>
    </row>
    <row r="148" s="2" customFormat="1">
      <c r="A148" s="38"/>
      <c r="B148" s="39"/>
      <c r="C148" s="40"/>
      <c r="D148" s="232" t="s">
        <v>173</v>
      </c>
      <c r="E148" s="40"/>
      <c r="F148" s="233" t="s">
        <v>214</v>
      </c>
      <c r="G148" s="40"/>
      <c r="H148" s="40"/>
      <c r="I148" s="234"/>
      <c r="J148" s="40"/>
      <c r="K148" s="40"/>
      <c r="L148" s="44"/>
      <c r="M148" s="235"/>
      <c r="N148" s="236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173</v>
      </c>
      <c r="AU148" s="17" t="s">
        <v>86</v>
      </c>
    </row>
    <row r="149" s="14" customFormat="1">
      <c r="A149" s="14"/>
      <c r="B149" s="247"/>
      <c r="C149" s="248"/>
      <c r="D149" s="232" t="s">
        <v>175</v>
      </c>
      <c r="E149" s="249" t="s">
        <v>117</v>
      </c>
      <c r="F149" s="250" t="s">
        <v>215</v>
      </c>
      <c r="G149" s="248"/>
      <c r="H149" s="251">
        <v>266</v>
      </c>
      <c r="I149" s="252"/>
      <c r="J149" s="248"/>
      <c r="K149" s="248"/>
      <c r="L149" s="253"/>
      <c r="M149" s="254"/>
      <c r="N149" s="255"/>
      <c r="O149" s="255"/>
      <c r="P149" s="255"/>
      <c r="Q149" s="255"/>
      <c r="R149" s="255"/>
      <c r="S149" s="255"/>
      <c r="T149" s="25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7" t="s">
        <v>175</v>
      </c>
      <c r="AU149" s="257" t="s">
        <v>86</v>
      </c>
      <c r="AV149" s="14" t="s">
        <v>86</v>
      </c>
      <c r="AW149" s="14" t="s">
        <v>33</v>
      </c>
      <c r="AX149" s="14" t="s">
        <v>84</v>
      </c>
      <c r="AY149" s="257" t="s">
        <v>163</v>
      </c>
    </row>
    <row r="150" s="2" customFormat="1" ht="16.5" customHeight="1">
      <c r="A150" s="38"/>
      <c r="B150" s="39"/>
      <c r="C150" s="219" t="s">
        <v>216</v>
      </c>
      <c r="D150" s="219" t="s">
        <v>166</v>
      </c>
      <c r="E150" s="220" t="s">
        <v>217</v>
      </c>
      <c r="F150" s="221" t="s">
        <v>218</v>
      </c>
      <c r="G150" s="222" t="s">
        <v>185</v>
      </c>
      <c r="H150" s="223">
        <v>106</v>
      </c>
      <c r="I150" s="224"/>
      <c r="J150" s="225">
        <f>ROUND(I150*H150,2)</f>
        <v>0</v>
      </c>
      <c r="K150" s="221" t="s">
        <v>170</v>
      </c>
      <c r="L150" s="44"/>
      <c r="M150" s="226" t="s">
        <v>1</v>
      </c>
      <c r="N150" s="227" t="s">
        <v>41</v>
      </c>
      <c r="O150" s="91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171</v>
      </c>
      <c r="AT150" s="230" t="s">
        <v>166</v>
      </c>
      <c r="AU150" s="230" t="s">
        <v>86</v>
      </c>
      <c r="AY150" s="17" t="s">
        <v>163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84</v>
      </c>
      <c r="BK150" s="231">
        <f>ROUND(I150*H150,2)</f>
        <v>0</v>
      </c>
      <c r="BL150" s="17" t="s">
        <v>171</v>
      </c>
      <c r="BM150" s="230" t="s">
        <v>219</v>
      </c>
    </row>
    <row r="151" s="2" customFormat="1">
      <c r="A151" s="38"/>
      <c r="B151" s="39"/>
      <c r="C151" s="40"/>
      <c r="D151" s="232" t="s">
        <v>173</v>
      </c>
      <c r="E151" s="40"/>
      <c r="F151" s="233" t="s">
        <v>220</v>
      </c>
      <c r="G151" s="40"/>
      <c r="H151" s="40"/>
      <c r="I151" s="234"/>
      <c r="J151" s="40"/>
      <c r="K151" s="40"/>
      <c r="L151" s="44"/>
      <c r="M151" s="235"/>
      <c r="N151" s="236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173</v>
      </c>
      <c r="AU151" s="17" t="s">
        <v>86</v>
      </c>
    </row>
    <row r="152" s="13" customFormat="1">
      <c r="A152" s="13"/>
      <c r="B152" s="237"/>
      <c r="C152" s="238"/>
      <c r="D152" s="232" t="s">
        <v>175</v>
      </c>
      <c r="E152" s="239" t="s">
        <v>1</v>
      </c>
      <c r="F152" s="240" t="s">
        <v>221</v>
      </c>
      <c r="G152" s="238"/>
      <c r="H152" s="239" t="s">
        <v>1</v>
      </c>
      <c r="I152" s="241"/>
      <c r="J152" s="238"/>
      <c r="K152" s="238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175</v>
      </c>
      <c r="AU152" s="246" t="s">
        <v>86</v>
      </c>
      <c r="AV152" s="13" t="s">
        <v>84</v>
      </c>
      <c r="AW152" s="13" t="s">
        <v>33</v>
      </c>
      <c r="AX152" s="13" t="s">
        <v>76</v>
      </c>
      <c r="AY152" s="246" t="s">
        <v>163</v>
      </c>
    </row>
    <row r="153" s="14" customFormat="1">
      <c r="A153" s="14"/>
      <c r="B153" s="247"/>
      <c r="C153" s="248"/>
      <c r="D153" s="232" t="s">
        <v>175</v>
      </c>
      <c r="E153" s="249" t="s">
        <v>113</v>
      </c>
      <c r="F153" s="250" t="s">
        <v>222</v>
      </c>
      <c r="G153" s="248"/>
      <c r="H153" s="251">
        <v>106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7" t="s">
        <v>175</v>
      </c>
      <c r="AU153" s="257" t="s">
        <v>86</v>
      </c>
      <c r="AV153" s="14" t="s">
        <v>86</v>
      </c>
      <c r="AW153" s="14" t="s">
        <v>33</v>
      </c>
      <c r="AX153" s="14" t="s">
        <v>84</v>
      </c>
      <c r="AY153" s="257" t="s">
        <v>163</v>
      </c>
    </row>
    <row r="154" s="2" customFormat="1" ht="16.5" customHeight="1">
      <c r="A154" s="38"/>
      <c r="B154" s="39"/>
      <c r="C154" s="219" t="s">
        <v>223</v>
      </c>
      <c r="D154" s="219" t="s">
        <v>166</v>
      </c>
      <c r="E154" s="220" t="s">
        <v>224</v>
      </c>
      <c r="F154" s="221" t="s">
        <v>225</v>
      </c>
      <c r="G154" s="222" t="s">
        <v>185</v>
      </c>
      <c r="H154" s="223">
        <v>456.75</v>
      </c>
      <c r="I154" s="224"/>
      <c r="J154" s="225">
        <f>ROUND(I154*H154,2)</f>
        <v>0</v>
      </c>
      <c r="K154" s="221" t="s">
        <v>170</v>
      </c>
      <c r="L154" s="44"/>
      <c r="M154" s="226" t="s">
        <v>1</v>
      </c>
      <c r="N154" s="227" t="s">
        <v>41</v>
      </c>
      <c r="O154" s="91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0" t="s">
        <v>171</v>
      </c>
      <c r="AT154" s="230" t="s">
        <v>166</v>
      </c>
      <c r="AU154" s="230" t="s">
        <v>86</v>
      </c>
      <c r="AY154" s="17" t="s">
        <v>163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84</v>
      </c>
      <c r="BK154" s="231">
        <f>ROUND(I154*H154,2)</f>
        <v>0</v>
      </c>
      <c r="BL154" s="17" t="s">
        <v>171</v>
      </c>
      <c r="BM154" s="230" t="s">
        <v>226</v>
      </c>
    </row>
    <row r="155" s="2" customFormat="1">
      <c r="A155" s="38"/>
      <c r="B155" s="39"/>
      <c r="C155" s="40"/>
      <c r="D155" s="232" t="s">
        <v>173</v>
      </c>
      <c r="E155" s="40"/>
      <c r="F155" s="233" t="s">
        <v>227</v>
      </c>
      <c r="G155" s="40"/>
      <c r="H155" s="40"/>
      <c r="I155" s="234"/>
      <c r="J155" s="40"/>
      <c r="K155" s="40"/>
      <c r="L155" s="44"/>
      <c r="M155" s="235"/>
      <c r="N155" s="236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173</v>
      </c>
      <c r="AU155" s="17" t="s">
        <v>86</v>
      </c>
    </row>
    <row r="156" s="13" customFormat="1">
      <c r="A156" s="13"/>
      <c r="B156" s="237"/>
      <c r="C156" s="238"/>
      <c r="D156" s="232" t="s">
        <v>175</v>
      </c>
      <c r="E156" s="239" t="s">
        <v>1</v>
      </c>
      <c r="F156" s="240" t="s">
        <v>228</v>
      </c>
      <c r="G156" s="238"/>
      <c r="H156" s="239" t="s">
        <v>1</v>
      </c>
      <c r="I156" s="241"/>
      <c r="J156" s="238"/>
      <c r="K156" s="238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175</v>
      </c>
      <c r="AU156" s="246" t="s">
        <v>86</v>
      </c>
      <c r="AV156" s="13" t="s">
        <v>84</v>
      </c>
      <c r="AW156" s="13" t="s">
        <v>33</v>
      </c>
      <c r="AX156" s="13" t="s">
        <v>76</v>
      </c>
      <c r="AY156" s="246" t="s">
        <v>163</v>
      </c>
    </row>
    <row r="157" s="14" customFormat="1">
      <c r="A157" s="14"/>
      <c r="B157" s="247"/>
      <c r="C157" s="248"/>
      <c r="D157" s="232" t="s">
        <v>175</v>
      </c>
      <c r="E157" s="249" t="s">
        <v>1</v>
      </c>
      <c r="F157" s="250" t="s">
        <v>229</v>
      </c>
      <c r="G157" s="248"/>
      <c r="H157" s="251">
        <v>450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7" t="s">
        <v>175</v>
      </c>
      <c r="AU157" s="257" t="s">
        <v>86</v>
      </c>
      <c r="AV157" s="14" t="s">
        <v>86</v>
      </c>
      <c r="AW157" s="14" t="s">
        <v>33</v>
      </c>
      <c r="AX157" s="14" t="s">
        <v>76</v>
      </c>
      <c r="AY157" s="257" t="s">
        <v>163</v>
      </c>
    </row>
    <row r="158" s="13" customFormat="1">
      <c r="A158" s="13"/>
      <c r="B158" s="237"/>
      <c r="C158" s="238"/>
      <c r="D158" s="232" t="s">
        <v>175</v>
      </c>
      <c r="E158" s="239" t="s">
        <v>1</v>
      </c>
      <c r="F158" s="240" t="s">
        <v>230</v>
      </c>
      <c r="G158" s="238"/>
      <c r="H158" s="239" t="s">
        <v>1</v>
      </c>
      <c r="I158" s="241"/>
      <c r="J158" s="238"/>
      <c r="K158" s="238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175</v>
      </c>
      <c r="AU158" s="246" t="s">
        <v>86</v>
      </c>
      <c r="AV158" s="13" t="s">
        <v>84</v>
      </c>
      <c r="AW158" s="13" t="s">
        <v>33</v>
      </c>
      <c r="AX158" s="13" t="s">
        <v>76</v>
      </c>
      <c r="AY158" s="246" t="s">
        <v>163</v>
      </c>
    </row>
    <row r="159" s="14" customFormat="1">
      <c r="A159" s="14"/>
      <c r="B159" s="247"/>
      <c r="C159" s="248"/>
      <c r="D159" s="232" t="s">
        <v>175</v>
      </c>
      <c r="E159" s="249" t="s">
        <v>1</v>
      </c>
      <c r="F159" s="250" t="s">
        <v>124</v>
      </c>
      <c r="G159" s="248"/>
      <c r="H159" s="251">
        <v>6.75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175</v>
      </c>
      <c r="AU159" s="257" t="s">
        <v>86</v>
      </c>
      <c r="AV159" s="14" t="s">
        <v>86</v>
      </c>
      <c r="AW159" s="14" t="s">
        <v>33</v>
      </c>
      <c r="AX159" s="14" t="s">
        <v>76</v>
      </c>
      <c r="AY159" s="257" t="s">
        <v>163</v>
      </c>
    </row>
    <row r="160" s="15" customFormat="1">
      <c r="A160" s="15"/>
      <c r="B160" s="258"/>
      <c r="C160" s="259"/>
      <c r="D160" s="232" t="s">
        <v>175</v>
      </c>
      <c r="E160" s="260" t="s">
        <v>130</v>
      </c>
      <c r="F160" s="261" t="s">
        <v>182</v>
      </c>
      <c r="G160" s="259"/>
      <c r="H160" s="262">
        <v>456.75</v>
      </c>
      <c r="I160" s="263"/>
      <c r="J160" s="259"/>
      <c r="K160" s="259"/>
      <c r="L160" s="264"/>
      <c r="M160" s="265"/>
      <c r="N160" s="266"/>
      <c r="O160" s="266"/>
      <c r="P160" s="266"/>
      <c r="Q160" s="266"/>
      <c r="R160" s="266"/>
      <c r="S160" s="266"/>
      <c r="T160" s="26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8" t="s">
        <v>175</v>
      </c>
      <c r="AU160" s="268" t="s">
        <v>86</v>
      </c>
      <c r="AV160" s="15" t="s">
        <v>171</v>
      </c>
      <c r="AW160" s="15" t="s">
        <v>33</v>
      </c>
      <c r="AX160" s="15" t="s">
        <v>84</v>
      </c>
      <c r="AY160" s="268" t="s">
        <v>163</v>
      </c>
    </row>
    <row r="161" s="2" customFormat="1" ht="16.5" customHeight="1">
      <c r="A161" s="38"/>
      <c r="B161" s="39"/>
      <c r="C161" s="219" t="s">
        <v>231</v>
      </c>
      <c r="D161" s="219" t="s">
        <v>166</v>
      </c>
      <c r="E161" s="220" t="s">
        <v>232</v>
      </c>
      <c r="F161" s="221" t="s">
        <v>233</v>
      </c>
      <c r="G161" s="222" t="s">
        <v>234</v>
      </c>
      <c r="H161" s="223">
        <v>0.017999999999999999</v>
      </c>
      <c r="I161" s="224"/>
      <c r="J161" s="225">
        <f>ROUND(I161*H161,2)</f>
        <v>0</v>
      </c>
      <c r="K161" s="221" t="s">
        <v>170</v>
      </c>
      <c r="L161" s="44"/>
      <c r="M161" s="226" t="s">
        <v>1</v>
      </c>
      <c r="N161" s="227" t="s">
        <v>41</v>
      </c>
      <c r="O161" s="91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0" t="s">
        <v>171</v>
      </c>
      <c r="AT161" s="230" t="s">
        <v>166</v>
      </c>
      <c r="AU161" s="230" t="s">
        <v>86</v>
      </c>
      <c r="AY161" s="17" t="s">
        <v>163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84</v>
      </c>
      <c r="BK161" s="231">
        <f>ROUND(I161*H161,2)</f>
        <v>0</v>
      </c>
      <c r="BL161" s="17" t="s">
        <v>171</v>
      </c>
      <c r="BM161" s="230" t="s">
        <v>235</v>
      </c>
    </row>
    <row r="162" s="2" customFormat="1">
      <c r="A162" s="38"/>
      <c r="B162" s="39"/>
      <c r="C162" s="40"/>
      <c r="D162" s="232" t="s">
        <v>173</v>
      </c>
      <c r="E162" s="40"/>
      <c r="F162" s="233" t="s">
        <v>236</v>
      </c>
      <c r="G162" s="40"/>
      <c r="H162" s="40"/>
      <c r="I162" s="234"/>
      <c r="J162" s="40"/>
      <c r="K162" s="40"/>
      <c r="L162" s="44"/>
      <c r="M162" s="235"/>
      <c r="N162" s="236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173</v>
      </c>
      <c r="AU162" s="17" t="s">
        <v>86</v>
      </c>
    </row>
    <row r="163" s="13" customFormat="1">
      <c r="A163" s="13"/>
      <c r="B163" s="237"/>
      <c r="C163" s="238"/>
      <c r="D163" s="232" t="s">
        <v>175</v>
      </c>
      <c r="E163" s="239" t="s">
        <v>1</v>
      </c>
      <c r="F163" s="240" t="s">
        <v>237</v>
      </c>
      <c r="G163" s="238"/>
      <c r="H163" s="239" t="s">
        <v>1</v>
      </c>
      <c r="I163" s="241"/>
      <c r="J163" s="238"/>
      <c r="K163" s="238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175</v>
      </c>
      <c r="AU163" s="246" t="s">
        <v>86</v>
      </c>
      <c r="AV163" s="13" t="s">
        <v>84</v>
      </c>
      <c r="AW163" s="13" t="s">
        <v>33</v>
      </c>
      <c r="AX163" s="13" t="s">
        <v>76</v>
      </c>
      <c r="AY163" s="246" t="s">
        <v>163</v>
      </c>
    </row>
    <row r="164" s="14" customFormat="1">
      <c r="A164" s="14"/>
      <c r="B164" s="247"/>
      <c r="C164" s="248"/>
      <c r="D164" s="232" t="s">
        <v>175</v>
      </c>
      <c r="E164" s="249" t="s">
        <v>1</v>
      </c>
      <c r="F164" s="250" t="s">
        <v>238</v>
      </c>
      <c r="G164" s="248"/>
      <c r="H164" s="251">
        <v>0.0070000000000000001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175</v>
      </c>
      <c r="AU164" s="257" t="s">
        <v>86</v>
      </c>
      <c r="AV164" s="14" t="s">
        <v>86</v>
      </c>
      <c r="AW164" s="14" t="s">
        <v>33</v>
      </c>
      <c r="AX164" s="14" t="s">
        <v>76</v>
      </c>
      <c r="AY164" s="257" t="s">
        <v>163</v>
      </c>
    </row>
    <row r="165" s="13" customFormat="1">
      <c r="A165" s="13"/>
      <c r="B165" s="237"/>
      <c r="C165" s="238"/>
      <c r="D165" s="232" t="s">
        <v>175</v>
      </c>
      <c r="E165" s="239" t="s">
        <v>1</v>
      </c>
      <c r="F165" s="240" t="s">
        <v>239</v>
      </c>
      <c r="G165" s="238"/>
      <c r="H165" s="239" t="s">
        <v>1</v>
      </c>
      <c r="I165" s="241"/>
      <c r="J165" s="238"/>
      <c r="K165" s="238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175</v>
      </c>
      <c r="AU165" s="246" t="s">
        <v>86</v>
      </c>
      <c r="AV165" s="13" t="s">
        <v>84</v>
      </c>
      <c r="AW165" s="13" t="s">
        <v>33</v>
      </c>
      <c r="AX165" s="13" t="s">
        <v>76</v>
      </c>
      <c r="AY165" s="246" t="s">
        <v>163</v>
      </c>
    </row>
    <row r="166" s="14" customFormat="1">
      <c r="A166" s="14"/>
      <c r="B166" s="247"/>
      <c r="C166" s="248"/>
      <c r="D166" s="232" t="s">
        <v>175</v>
      </c>
      <c r="E166" s="249" t="s">
        <v>1</v>
      </c>
      <c r="F166" s="250" t="s">
        <v>240</v>
      </c>
      <c r="G166" s="248"/>
      <c r="H166" s="251">
        <v>0.0060000000000000001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7" t="s">
        <v>175</v>
      </c>
      <c r="AU166" s="257" t="s">
        <v>86</v>
      </c>
      <c r="AV166" s="14" t="s">
        <v>86</v>
      </c>
      <c r="AW166" s="14" t="s">
        <v>33</v>
      </c>
      <c r="AX166" s="14" t="s">
        <v>76</v>
      </c>
      <c r="AY166" s="257" t="s">
        <v>163</v>
      </c>
    </row>
    <row r="167" s="13" customFormat="1">
      <c r="A167" s="13"/>
      <c r="B167" s="237"/>
      <c r="C167" s="238"/>
      <c r="D167" s="232" t="s">
        <v>175</v>
      </c>
      <c r="E167" s="239" t="s">
        <v>1</v>
      </c>
      <c r="F167" s="240" t="s">
        <v>241</v>
      </c>
      <c r="G167" s="238"/>
      <c r="H167" s="239" t="s">
        <v>1</v>
      </c>
      <c r="I167" s="241"/>
      <c r="J167" s="238"/>
      <c r="K167" s="238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175</v>
      </c>
      <c r="AU167" s="246" t="s">
        <v>86</v>
      </c>
      <c r="AV167" s="13" t="s">
        <v>84</v>
      </c>
      <c r="AW167" s="13" t="s">
        <v>33</v>
      </c>
      <c r="AX167" s="13" t="s">
        <v>76</v>
      </c>
      <c r="AY167" s="246" t="s">
        <v>163</v>
      </c>
    </row>
    <row r="168" s="14" customFormat="1">
      <c r="A168" s="14"/>
      <c r="B168" s="247"/>
      <c r="C168" s="248"/>
      <c r="D168" s="232" t="s">
        <v>175</v>
      </c>
      <c r="E168" s="249" t="s">
        <v>1</v>
      </c>
      <c r="F168" s="250" t="s">
        <v>242</v>
      </c>
      <c r="G168" s="248"/>
      <c r="H168" s="251">
        <v>0.0050000000000000001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175</v>
      </c>
      <c r="AU168" s="257" t="s">
        <v>86</v>
      </c>
      <c r="AV168" s="14" t="s">
        <v>86</v>
      </c>
      <c r="AW168" s="14" t="s">
        <v>33</v>
      </c>
      <c r="AX168" s="14" t="s">
        <v>76</v>
      </c>
      <c r="AY168" s="257" t="s">
        <v>163</v>
      </c>
    </row>
    <row r="169" s="15" customFormat="1">
      <c r="A169" s="15"/>
      <c r="B169" s="258"/>
      <c r="C169" s="259"/>
      <c r="D169" s="232" t="s">
        <v>175</v>
      </c>
      <c r="E169" s="260" t="s">
        <v>107</v>
      </c>
      <c r="F169" s="261" t="s">
        <v>182</v>
      </c>
      <c r="G169" s="259"/>
      <c r="H169" s="262">
        <v>0.017999999999999999</v>
      </c>
      <c r="I169" s="263"/>
      <c r="J169" s="259"/>
      <c r="K169" s="259"/>
      <c r="L169" s="264"/>
      <c r="M169" s="265"/>
      <c r="N169" s="266"/>
      <c r="O169" s="266"/>
      <c r="P169" s="266"/>
      <c r="Q169" s="266"/>
      <c r="R169" s="266"/>
      <c r="S169" s="266"/>
      <c r="T169" s="267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8" t="s">
        <v>175</v>
      </c>
      <c r="AU169" s="268" t="s">
        <v>86</v>
      </c>
      <c r="AV169" s="15" t="s">
        <v>171</v>
      </c>
      <c r="AW169" s="15" t="s">
        <v>33</v>
      </c>
      <c r="AX169" s="15" t="s">
        <v>84</v>
      </c>
      <c r="AY169" s="268" t="s">
        <v>163</v>
      </c>
    </row>
    <row r="170" s="2" customFormat="1" ht="16.5" customHeight="1">
      <c r="A170" s="38"/>
      <c r="B170" s="39"/>
      <c r="C170" s="219" t="s">
        <v>243</v>
      </c>
      <c r="D170" s="219" t="s">
        <v>166</v>
      </c>
      <c r="E170" s="220" t="s">
        <v>244</v>
      </c>
      <c r="F170" s="221" t="s">
        <v>245</v>
      </c>
      <c r="G170" s="222" t="s">
        <v>234</v>
      </c>
      <c r="H170" s="223">
        <v>0.11500000000000001</v>
      </c>
      <c r="I170" s="224"/>
      <c r="J170" s="225">
        <f>ROUND(I170*H170,2)</f>
        <v>0</v>
      </c>
      <c r="K170" s="221" t="s">
        <v>170</v>
      </c>
      <c r="L170" s="44"/>
      <c r="M170" s="226" t="s">
        <v>1</v>
      </c>
      <c r="N170" s="227" t="s">
        <v>41</v>
      </c>
      <c r="O170" s="91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0" t="s">
        <v>171</v>
      </c>
      <c r="AT170" s="230" t="s">
        <v>166</v>
      </c>
      <c r="AU170" s="230" t="s">
        <v>86</v>
      </c>
      <c r="AY170" s="17" t="s">
        <v>163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7" t="s">
        <v>84</v>
      </c>
      <c r="BK170" s="231">
        <f>ROUND(I170*H170,2)</f>
        <v>0</v>
      </c>
      <c r="BL170" s="17" t="s">
        <v>171</v>
      </c>
      <c r="BM170" s="230" t="s">
        <v>246</v>
      </c>
    </row>
    <row r="171" s="2" customFormat="1">
      <c r="A171" s="38"/>
      <c r="B171" s="39"/>
      <c r="C171" s="40"/>
      <c r="D171" s="232" t="s">
        <v>173</v>
      </c>
      <c r="E171" s="40"/>
      <c r="F171" s="233" t="s">
        <v>247</v>
      </c>
      <c r="G171" s="40"/>
      <c r="H171" s="40"/>
      <c r="I171" s="234"/>
      <c r="J171" s="40"/>
      <c r="K171" s="40"/>
      <c r="L171" s="44"/>
      <c r="M171" s="235"/>
      <c r="N171" s="236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173</v>
      </c>
      <c r="AU171" s="17" t="s">
        <v>86</v>
      </c>
    </row>
    <row r="172" s="13" customFormat="1">
      <c r="A172" s="13"/>
      <c r="B172" s="237"/>
      <c r="C172" s="238"/>
      <c r="D172" s="232" t="s">
        <v>175</v>
      </c>
      <c r="E172" s="239" t="s">
        <v>1</v>
      </c>
      <c r="F172" s="240" t="s">
        <v>248</v>
      </c>
      <c r="G172" s="238"/>
      <c r="H172" s="239" t="s">
        <v>1</v>
      </c>
      <c r="I172" s="241"/>
      <c r="J172" s="238"/>
      <c r="K172" s="238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175</v>
      </c>
      <c r="AU172" s="246" t="s">
        <v>86</v>
      </c>
      <c r="AV172" s="13" t="s">
        <v>84</v>
      </c>
      <c r="AW172" s="13" t="s">
        <v>33</v>
      </c>
      <c r="AX172" s="13" t="s">
        <v>76</v>
      </c>
      <c r="AY172" s="246" t="s">
        <v>163</v>
      </c>
    </row>
    <row r="173" s="14" customFormat="1">
      <c r="A173" s="14"/>
      <c r="B173" s="247"/>
      <c r="C173" s="248"/>
      <c r="D173" s="232" t="s">
        <v>175</v>
      </c>
      <c r="E173" s="249" t="s">
        <v>1</v>
      </c>
      <c r="F173" s="250" t="s">
        <v>249</v>
      </c>
      <c r="G173" s="248"/>
      <c r="H173" s="251">
        <v>0.066000000000000003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7" t="s">
        <v>175</v>
      </c>
      <c r="AU173" s="257" t="s">
        <v>86</v>
      </c>
      <c r="AV173" s="14" t="s">
        <v>86</v>
      </c>
      <c r="AW173" s="14" t="s">
        <v>33</v>
      </c>
      <c r="AX173" s="14" t="s">
        <v>76</v>
      </c>
      <c r="AY173" s="257" t="s">
        <v>163</v>
      </c>
    </row>
    <row r="174" s="13" customFormat="1">
      <c r="A174" s="13"/>
      <c r="B174" s="237"/>
      <c r="C174" s="238"/>
      <c r="D174" s="232" t="s">
        <v>175</v>
      </c>
      <c r="E174" s="239" t="s">
        <v>1</v>
      </c>
      <c r="F174" s="240" t="s">
        <v>250</v>
      </c>
      <c r="G174" s="238"/>
      <c r="H174" s="239" t="s">
        <v>1</v>
      </c>
      <c r="I174" s="241"/>
      <c r="J174" s="238"/>
      <c r="K174" s="238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175</v>
      </c>
      <c r="AU174" s="246" t="s">
        <v>86</v>
      </c>
      <c r="AV174" s="13" t="s">
        <v>84</v>
      </c>
      <c r="AW174" s="13" t="s">
        <v>33</v>
      </c>
      <c r="AX174" s="13" t="s">
        <v>76</v>
      </c>
      <c r="AY174" s="246" t="s">
        <v>163</v>
      </c>
    </row>
    <row r="175" s="14" customFormat="1">
      <c r="A175" s="14"/>
      <c r="B175" s="247"/>
      <c r="C175" s="248"/>
      <c r="D175" s="232" t="s">
        <v>175</v>
      </c>
      <c r="E175" s="249" t="s">
        <v>1</v>
      </c>
      <c r="F175" s="250" t="s">
        <v>251</v>
      </c>
      <c r="G175" s="248"/>
      <c r="H175" s="251">
        <v>0.049000000000000002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175</v>
      </c>
      <c r="AU175" s="257" t="s">
        <v>86</v>
      </c>
      <c r="AV175" s="14" t="s">
        <v>86</v>
      </c>
      <c r="AW175" s="14" t="s">
        <v>33</v>
      </c>
      <c r="AX175" s="14" t="s">
        <v>76</v>
      </c>
      <c r="AY175" s="257" t="s">
        <v>163</v>
      </c>
    </row>
    <row r="176" s="15" customFormat="1">
      <c r="A176" s="15"/>
      <c r="B176" s="258"/>
      <c r="C176" s="259"/>
      <c r="D176" s="232" t="s">
        <v>175</v>
      </c>
      <c r="E176" s="260" t="s">
        <v>104</v>
      </c>
      <c r="F176" s="261" t="s">
        <v>182</v>
      </c>
      <c r="G176" s="259"/>
      <c r="H176" s="262">
        <v>0.11500000000000001</v>
      </c>
      <c r="I176" s="263"/>
      <c r="J176" s="259"/>
      <c r="K176" s="259"/>
      <c r="L176" s="264"/>
      <c r="M176" s="265"/>
      <c r="N176" s="266"/>
      <c r="O176" s="266"/>
      <c r="P176" s="266"/>
      <c r="Q176" s="266"/>
      <c r="R176" s="266"/>
      <c r="S176" s="266"/>
      <c r="T176" s="26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8" t="s">
        <v>175</v>
      </c>
      <c r="AU176" s="268" t="s">
        <v>86</v>
      </c>
      <c r="AV176" s="15" t="s">
        <v>171</v>
      </c>
      <c r="AW176" s="15" t="s">
        <v>33</v>
      </c>
      <c r="AX176" s="15" t="s">
        <v>84</v>
      </c>
      <c r="AY176" s="268" t="s">
        <v>163</v>
      </c>
    </row>
    <row r="177" s="2" customFormat="1" ht="16.5" customHeight="1">
      <c r="A177" s="38"/>
      <c r="B177" s="39"/>
      <c r="C177" s="219" t="s">
        <v>252</v>
      </c>
      <c r="D177" s="219" t="s">
        <v>166</v>
      </c>
      <c r="E177" s="220" t="s">
        <v>253</v>
      </c>
      <c r="F177" s="221" t="s">
        <v>254</v>
      </c>
      <c r="G177" s="222" t="s">
        <v>234</v>
      </c>
      <c r="H177" s="223">
        <v>0.019</v>
      </c>
      <c r="I177" s="224"/>
      <c r="J177" s="225">
        <f>ROUND(I177*H177,2)</f>
        <v>0</v>
      </c>
      <c r="K177" s="221" t="s">
        <v>170</v>
      </c>
      <c r="L177" s="44"/>
      <c r="M177" s="226" t="s">
        <v>1</v>
      </c>
      <c r="N177" s="227" t="s">
        <v>41</v>
      </c>
      <c r="O177" s="91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0" t="s">
        <v>171</v>
      </c>
      <c r="AT177" s="230" t="s">
        <v>166</v>
      </c>
      <c r="AU177" s="230" t="s">
        <v>86</v>
      </c>
      <c r="AY177" s="17" t="s">
        <v>163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7" t="s">
        <v>84</v>
      </c>
      <c r="BK177" s="231">
        <f>ROUND(I177*H177,2)</f>
        <v>0</v>
      </c>
      <c r="BL177" s="17" t="s">
        <v>171</v>
      </c>
      <c r="BM177" s="230" t="s">
        <v>255</v>
      </c>
    </row>
    <row r="178" s="2" customFormat="1">
      <c r="A178" s="38"/>
      <c r="B178" s="39"/>
      <c r="C178" s="40"/>
      <c r="D178" s="232" t="s">
        <v>173</v>
      </c>
      <c r="E178" s="40"/>
      <c r="F178" s="233" t="s">
        <v>256</v>
      </c>
      <c r="G178" s="40"/>
      <c r="H178" s="40"/>
      <c r="I178" s="234"/>
      <c r="J178" s="40"/>
      <c r="K178" s="40"/>
      <c r="L178" s="44"/>
      <c r="M178" s="235"/>
      <c r="N178" s="236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173</v>
      </c>
      <c r="AU178" s="17" t="s">
        <v>86</v>
      </c>
    </row>
    <row r="179" s="13" customFormat="1">
      <c r="A179" s="13"/>
      <c r="B179" s="237"/>
      <c r="C179" s="238"/>
      <c r="D179" s="232" t="s">
        <v>175</v>
      </c>
      <c r="E179" s="239" t="s">
        <v>1</v>
      </c>
      <c r="F179" s="240" t="s">
        <v>248</v>
      </c>
      <c r="G179" s="238"/>
      <c r="H179" s="239" t="s">
        <v>1</v>
      </c>
      <c r="I179" s="241"/>
      <c r="J179" s="238"/>
      <c r="K179" s="238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175</v>
      </c>
      <c r="AU179" s="246" t="s">
        <v>86</v>
      </c>
      <c r="AV179" s="13" t="s">
        <v>84</v>
      </c>
      <c r="AW179" s="13" t="s">
        <v>33</v>
      </c>
      <c r="AX179" s="13" t="s">
        <v>76</v>
      </c>
      <c r="AY179" s="246" t="s">
        <v>163</v>
      </c>
    </row>
    <row r="180" s="14" customFormat="1">
      <c r="A180" s="14"/>
      <c r="B180" s="247"/>
      <c r="C180" s="248"/>
      <c r="D180" s="232" t="s">
        <v>175</v>
      </c>
      <c r="E180" s="249" t="s">
        <v>1</v>
      </c>
      <c r="F180" s="250" t="s">
        <v>257</v>
      </c>
      <c r="G180" s="248"/>
      <c r="H180" s="251">
        <v>0.0060000000000000001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175</v>
      </c>
      <c r="AU180" s="257" t="s">
        <v>86</v>
      </c>
      <c r="AV180" s="14" t="s">
        <v>86</v>
      </c>
      <c r="AW180" s="14" t="s">
        <v>33</v>
      </c>
      <c r="AX180" s="14" t="s">
        <v>76</v>
      </c>
      <c r="AY180" s="257" t="s">
        <v>163</v>
      </c>
    </row>
    <row r="181" s="13" customFormat="1">
      <c r="A181" s="13"/>
      <c r="B181" s="237"/>
      <c r="C181" s="238"/>
      <c r="D181" s="232" t="s">
        <v>175</v>
      </c>
      <c r="E181" s="239" t="s">
        <v>1</v>
      </c>
      <c r="F181" s="240" t="s">
        <v>250</v>
      </c>
      <c r="G181" s="238"/>
      <c r="H181" s="239" t="s">
        <v>1</v>
      </c>
      <c r="I181" s="241"/>
      <c r="J181" s="238"/>
      <c r="K181" s="238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175</v>
      </c>
      <c r="AU181" s="246" t="s">
        <v>86</v>
      </c>
      <c r="AV181" s="13" t="s">
        <v>84</v>
      </c>
      <c r="AW181" s="13" t="s">
        <v>33</v>
      </c>
      <c r="AX181" s="13" t="s">
        <v>76</v>
      </c>
      <c r="AY181" s="246" t="s">
        <v>163</v>
      </c>
    </row>
    <row r="182" s="14" customFormat="1">
      <c r="A182" s="14"/>
      <c r="B182" s="247"/>
      <c r="C182" s="248"/>
      <c r="D182" s="232" t="s">
        <v>175</v>
      </c>
      <c r="E182" s="249" t="s">
        <v>1</v>
      </c>
      <c r="F182" s="250" t="s">
        <v>258</v>
      </c>
      <c r="G182" s="248"/>
      <c r="H182" s="251">
        <v>0.0080000000000000002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7" t="s">
        <v>175</v>
      </c>
      <c r="AU182" s="257" t="s">
        <v>86</v>
      </c>
      <c r="AV182" s="14" t="s">
        <v>86</v>
      </c>
      <c r="AW182" s="14" t="s">
        <v>33</v>
      </c>
      <c r="AX182" s="14" t="s">
        <v>76</v>
      </c>
      <c r="AY182" s="257" t="s">
        <v>163</v>
      </c>
    </row>
    <row r="183" s="13" customFormat="1">
      <c r="A183" s="13"/>
      <c r="B183" s="237"/>
      <c r="C183" s="238"/>
      <c r="D183" s="232" t="s">
        <v>175</v>
      </c>
      <c r="E183" s="239" t="s">
        <v>1</v>
      </c>
      <c r="F183" s="240" t="s">
        <v>241</v>
      </c>
      <c r="G183" s="238"/>
      <c r="H183" s="239" t="s">
        <v>1</v>
      </c>
      <c r="I183" s="241"/>
      <c r="J183" s="238"/>
      <c r="K183" s="238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175</v>
      </c>
      <c r="AU183" s="246" t="s">
        <v>86</v>
      </c>
      <c r="AV183" s="13" t="s">
        <v>84</v>
      </c>
      <c r="AW183" s="13" t="s">
        <v>33</v>
      </c>
      <c r="AX183" s="13" t="s">
        <v>76</v>
      </c>
      <c r="AY183" s="246" t="s">
        <v>163</v>
      </c>
    </row>
    <row r="184" s="14" customFormat="1">
      <c r="A184" s="14"/>
      <c r="B184" s="247"/>
      <c r="C184" s="248"/>
      <c r="D184" s="232" t="s">
        <v>175</v>
      </c>
      <c r="E184" s="249" t="s">
        <v>1</v>
      </c>
      <c r="F184" s="250" t="s">
        <v>242</v>
      </c>
      <c r="G184" s="248"/>
      <c r="H184" s="251">
        <v>0.0050000000000000001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175</v>
      </c>
      <c r="AU184" s="257" t="s">
        <v>86</v>
      </c>
      <c r="AV184" s="14" t="s">
        <v>86</v>
      </c>
      <c r="AW184" s="14" t="s">
        <v>33</v>
      </c>
      <c r="AX184" s="14" t="s">
        <v>76</v>
      </c>
      <c r="AY184" s="257" t="s">
        <v>163</v>
      </c>
    </row>
    <row r="185" s="15" customFormat="1">
      <c r="A185" s="15"/>
      <c r="B185" s="258"/>
      <c r="C185" s="259"/>
      <c r="D185" s="232" t="s">
        <v>175</v>
      </c>
      <c r="E185" s="260" t="s">
        <v>100</v>
      </c>
      <c r="F185" s="261" t="s">
        <v>182</v>
      </c>
      <c r="G185" s="259"/>
      <c r="H185" s="262">
        <v>0.019</v>
      </c>
      <c r="I185" s="263"/>
      <c r="J185" s="259"/>
      <c r="K185" s="259"/>
      <c r="L185" s="264"/>
      <c r="M185" s="265"/>
      <c r="N185" s="266"/>
      <c r="O185" s="266"/>
      <c r="P185" s="266"/>
      <c r="Q185" s="266"/>
      <c r="R185" s="266"/>
      <c r="S185" s="266"/>
      <c r="T185" s="26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8" t="s">
        <v>175</v>
      </c>
      <c r="AU185" s="268" t="s">
        <v>86</v>
      </c>
      <c r="AV185" s="15" t="s">
        <v>171</v>
      </c>
      <c r="AW185" s="15" t="s">
        <v>33</v>
      </c>
      <c r="AX185" s="15" t="s">
        <v>84</v>
      </c>
      <c r="AY185" s="268" t="s">
        <v>163</v>
      </c>
    </row>
    <row r="186" s="2" customFormat="1" ht="16.5" customHeight="1">
      <c r="A186" s="38"/>
      <c r="B186" s="39"/>
      <c r="C186" s="219" t="s">
        <v>8</v>
      </c>
      <c r="D186" s="219" t="s">
        <v>166</v>
      </c>
      <c r="E186" s="220" t="s">
        <v>259</v>
      </c>
      <c r="F186" s="221" t="s">
        <v>260</v>
      </c>
      <c r="G186" s="222" t="s">
        <v>234</v>
      </c>
      <c r="H186" s="223">
        <v>0.10000000000000001</v>
      </c>
      <c r="I186" s="224"/>
      <c r="J186" s="225">
        <f>ROUND(I186*H186,2)</f>
        <v>0</v>
      </c>
      <c r="K186" s="221" t="s">
        <v>170</v>
      </c>
      <c r="L186" s="44"/>
      <c r="M186" s="226" t="s">
        <v>1</v>
      </c>
      <c r="N186" s="227" t="s">
        <v>41</v>
      </c>
      <c r="O186" s="91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0" t="s">
        <v>171</v>
      </c>
      <c r="AT186" s="230" t="s">
        <v>166</v>
      </c>
      <c r="AU186" s="230" t="s">
        <v>86</v>
      </c>
      <c r="AY186" s="17" t="s">
        <v>163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84</v>
      </c>
      <c r="BK186" s="231">
        <f>ROUND(I186*H186,2)</f>
        <v>0</v>
      </c>
      <c r="BL186" s="17" t="s">
        <v>171</v>
      </c>
      <c r="BM186" s="230" t="s">
        <v>261</v>
      </c>
    </row>
    <row r="187" s="2" customFormat="1">
      <c r="A187" s="38"/>
      <c r="B187" s="39"/>
      <c r="C187" s="40"/>
      <c r="D187" s="232" t="s">
        <v>173</v>
      </c>
      <c r="E187" s="40"/>
      <c r="F187" s="233" t="s">
        <v>262</v>
      </c>
      <c r="G187" s="40"/>
      <c r="H187" s="40"/>
      <c r="I187" s="234"/>
      <c r="J187" s="40"/>
      <c r="K187" s="40"/>
      <c r="L187" s="44"/>
      <c r="M187" s="235"/>
      <c r="N187" s="236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173</v>
      </c>
      <c r="AU187" s="17" t="s">
        <v>86</v>
      </c>
    </row>
    <row r="188" s="13" customFormat="1">
      <c r="A188" s="13"/>
      <c r="B188" s="237"/>
      <c r="C188" s="238"/>
      <c r="D188" s="232" t="s">
        <v>175</v>
      </c>
      <c r="E188" s="239" t="s">
        <v>1</v>
      </c>
      <c r="F188" s="240" t="s">
        <v>248</v>
      </c>
      <c r="G188" s="238"/>
      <c r="H188" s="239" t="s">
        <v>1</v>
      </c>
      <c r="I188" s="241"/>
      <c r="J188" s="238"/>
      <c r="K188" s="238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175</v>
      </c>
      <c r="AU188" s="246" t="s">
        <v>86</v>
      </c>
      <c r="AV188" s="13" t="s">
        <v>84</v>
      </c>
      <c r="AW188" s="13" t="s">
        <v>33</v>
      </c>
      <c r="AX188" s="13" t="s">
        <v>76</v>
      </c>
      <c r="AY188" s="246" t="s">
        <v>163</v>
      </c>
    </row>
    <row r="189" s="14" customFormat="1">
      <c r="A189" s="14"/>
      <c r="B189" s="247"/>
      <c r="C189" s="248"/>
      <c r="D189" s="232" t="s">
        <v>175</v>
      </c>
      <c r="E189" s="249" t="s">
        <v>1</v>
      </c>
      <c r="F189" s="250" t="s">
        <v>263</v>
      </c>
      <c r="G189" s="248"/>
      <c r="H189" s="251">
        <v>0.059999999999999998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175</v>
      </c>
      <c r="AU189" s="257" t="s">
        <v>86</v>
      </c>
      <c r="AV189" s="14" t="s">
        <v>86</v>
      </c>
      <c r="AW189" s="14" t="s">
        <v>33</v>
      </c>
      <c r="AX189" s="14" t="s">
        <v>76</v>
      </c>
      <c r="AY189" s="257" t="s">
        <v>163</v>
      </c>
    </row>
    <row r="190" s="13" customFormat="1">
      <c r="A190" s="13"/>
      <c r="B190" s="237"/>
      <c r="C190" s="238"/>
      <c r="D190" s="232" t="s">
        <v>175</v>
      </c>
      <c r="E190" s="239" t="s">
        <v>1</v>
      </c>
      <c r="F190" s="240" t="s">
        <v>250</v>
      </c>
      <c r="G190" s="238"/>
      <c r="H190" s="239" t="s">
        <v>1</v>
      </c>
      <c r="I190" s="241"/>
      <c r="J190" s="238"/>
      <c r="K190" s="238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175</v>
      </c>
      <c r="AU190" s="246" t="s">
        <v>86</v>
      </c>
      <c r="AV190" s="13" t="s">
        <v>84</v>
      </c>
      <c r="AW190" s="13" t="s">
        <v>33</v>
      </c>
      <c r="AX190" s="13" t="s">
        <v>76</v>
      </c>
      <c r="AY190" s="246" t="s">
        <v>163</v>
      </c>
    </row>
    <row r="191" s="14" customFormat="1">
      <c r="A191" s="14"/>
      <c r="B191" s="247"/>
      <c r="C191" s="248"/>
      <c r="D191" s="232" t="s">
        <v>175</v>
      </c>
      <c r="E191" s="249" t="s">
        <v>1</v>
      </c>
      <c r="F191" s="250" t="s">
        <v>264</v>
      </c>
      <c r="G191" s="248"/>
      <c r="H191" s="251">
        <v>0.040000000000000001</v>
      </c>
      <c r="I191" s="252"/>
      <c r="J191" s="248"/>
      <c r="K191" s="248"/>
      <c r="L191" s="253"/>
      <c r="M191" s="254"/>
      <c r="N191" s="255"/>
      <c r="O191" s="255"/>
      <c r="P191" s="255"/>
      <c r="Q191" s="255"/>
      <c r="R191" s="255"/>
      <c r="S191" s="255"/>
      <c r="T191" s="25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7" t="s">
        <v>175</v>
      </c>
      <c r="AU191" s="257" t="s">
        <v>86</v>
      </c>
      <c r="AV191" s="14" t="s">
        <v>86</v>
      </c>
      <c r="AW191" s="14" t="s">
        <v>33</v>
      </c>
      <c r="AX191" s="14" t="s">
        <v>76</v>
      </c>
      <c r="AY191" s="257" t="s">
        <v>163</v>
      </c>
    </row>
    <row r="192" s="15" customFormat="1">
      <c r="A192" s="15"/>
      <c r="B192" s="258"/>
      <c r="C192" s="259"/>
      <c r="D192" s="232" t="s">
        <v>175</v>
      </c>
      <c r="E192" s="260" t="s">
        <v>97</v>
      </c>
      <c r="F192" s="261" t="s">
        <v>182</v>
      </c>
      <c r="G192" s="259"/>
      <c r="H192" s="262">
        <v>0.10000000000000001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8" t="s">
        <v>175</v>
      </c>
      <c r="AU192" s="268" t="s">
        <v>86</v>
      </c>
      <c r="AV192" s="15" t="s">
        <v>171</v>
      </c>
      <c r="AW192" s="15" t="s">
        <v>33</v>
      </c>
      <c r="AX192" s="15" t="s">
        <v>84</v>
      </c>
      <c r="AY192" s="268" t="s">
        <v>163</v>
      </c>
    </row>
    <row r="193" s="2" customFormat="1" ht="16.5" customHeight="1">
      <c r="A193" s="38"/>
      <c r="B193" s="39"/>
      <c r="C193" s="219" t="s">
        <v>265</v>
      </c>
      <c r="D193" s="219" t="s">
        <v>166</v>
      </c>
      <c r="E193" s="220" t="s">
        <v>266</v>
      </c>
      <c r="F193" s="221" t="s">
        <v>267</v>
      </c>
      <c r="G193" s="222" t="s">
        <v>268</v>
      </c>
      <c r="H193" s="223">
        <v>18</v>
      </c>
      <c r="I193" s="224"/>
      <c r="J193" s="225">
        <f>ROUND(I193*H193,2)</f>
        <v>0</v>
      </c>
      <c r="K193" s="221" t="s">
        <v>170</v>
      </c>
      <c r="L193" s="44"/>
      <c r="M193" s="226" t="s">
        <v>1</v>
      </c>
      <c r="N193" s="227" t="s">
        <v>41</v>
      </c>
      <c r="O193" s="91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0" t="s">
        <v>171</v>
      </c>
      <c r="AT193" s="230" t="s">
        <v>166</v>
      </c>
      <c r="AU193" s="230" t="s">
        <v>86</v>
      </c>
      <c r="AY193" s="17" t="s">
        <v>163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7" t="s">
        <v>84</v>
      </c>
      <c r="BK193" s="231">
        <f>ROUND(I193*H193,2)</f>
        <v>0</v>
      </c>
      <c r="BL193" s="17" t="s">
        <v>171</v>
      </c>
      <c r="BM193" s="230" t="s">
        <v>269</v>
      </c>
    </row>
    <row r="194" s="2" customFormat="1">
      <c r="A194" s="38"/>
      <c r="B194" s="39"/>
      <c r="C194" s="40"/>
      <c r="D194" s="232" t="s">
        <v>173</v>
      </c>
      <c r="E194" s="40"/>
      <c r="F194" s="233" t="s">
        <v>270</v>
      </c>
      <c r="G194" s="40"/>
      <c r="H194" s="40"/>
      <c r="I194" s="234"/>
      <c r="J194" s="40"/>
      <c r="K194" s="40"/>
      <c r="L194" s="44"/>
      <c r="M194" s="235"/>
      <c r="N194" s="236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173</v>
      </c>
      <c r="AU194" s="17" t="s">
        <v>86</v>
      </c>
    </row>
    <row r="195" s="13" customFormat="1">
      <c r="A195" s="13"/>
      <c r="B195" s="237"/>
      <c r="C195" s="238"/>
      <c r="D195" s="232" t="s">
        <v>175</v>
      </c>
      <c r="E195" s="239" t="s">
        <v>1</v>
      </c>
      <c r="F195" s="240" t="s">
        <v>271</v>
      </c>
      <c r="G195" s="238"/>
      <c r="H195" s="239" t="s">
        <v>1</v>
      </c>
      <c r="I195" s="241"/>
      <c r="J195" s="238"/>
      <c r="K195" s="238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175</v>
      </c>
      <c r="AU195" s="246" t="s">
        <v>86</v>
      </c>
      <c r="AV195" s="13" t="s">
        <v>84</v>
      </c>
      <c r="AW195" s="13" t="s">
        <v>33</v>
      </c>
      <c r="AX195" s="13" t="s">
        <v>76</v>
      </c>
      <c r="AY195" s="246" t="s">
        <v>163</v>
      </c>
    </row>
    <row r="196" s="14" customFormat="1">
      <c r="A196" s="14"/>
      <c r="B196" s="247"/>
      <c r="C196" s="248"/>
      <c r="D196" s="232" t="s">
        <v>175</v>
      </c>
      <c r="E196" s="249" t="s">
        <v>1</v>
      </c>
      <c r="F196" s="250" t="s">
        <v>272</v>
      </c>
      <c r="G196" s="248"/>
      <c r="H196" s="251">
        <v>18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175</v>
      </c>
      <c r="AU196" s="257" t="s">
        <v>86</v>
      </c>
      <c r="AV196" s="14" t="s">
        <v>86</v>
      </c>
      <c r="AW196" s="14" t="s">
        <v>33</v>
      </c>
      <c r="AX196" s="14" t="s">
        <v>84</v>
      </c>
      <c r="AY196" s="257" t="s">
        <v>163</v>
      </c>
    </row>
    <row r="197" s="2" customFormat="1" ht="16.5" customHeight="1">
      <c r="A197" s="38"/>
      <c r="B197" s="39"/>
      <c r="C197" s="219" t="s">
        <v>273</v>
      </c>
      <c r="D197" s="219" t="s">
        <v>166</v>
      </c>
      <c r="E197" s="220" t="s">
        <v>274</v>
      </c>
      <c r="F197" s="221" t="s">
        <v>275</v>
      </c>
      <c r="G197" s="222" t="s">
        <v>268</v>
      </c>
      <c r="H197" s="223">
        <v>32</v>
      </c>
      <c r="I197" s="224"/>
      <c r="J197" s="225">
        <f>ROUND(I197*H197,2)</f>
        <v>0</v>
      </c>
      <c r="K197" s="221" t="s">
        <v>170</v>
      </c>
      <c r="L197" s="44"/>
      <c r="M197" s="226" t="s">
        <v>1</v>
      </c>
      <c r="N197" s="227" t="s">
        <v>41</v>
      </c>
      <c r="O197" s="91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0" t="s">
        <v>171</v>
      </c>
      <c r="AT197" s="230" t="s">
        <v>166</v>
      </c>
      <c r="AU197" s="230" t="s">
        <v>86</v>
      </c>
      <c r="AY197" s="17" t="s">
        <v>163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7" t="s">
        <v>84</v>
      </c>
      <c r="BK197" s="231">
        <f>ROUND(I197*H197,2)</f>
        <v>0</v>
      </c>
      <c r="BL197" s="17" t="s">
        <v>171</v>
      </c>
      <c r="BM197" s="230" t="s">
        <v>276</v>
      </c>
    </row>
    <row r="198" s="2" customFormat="1">
      <c r="A198" s="38"/>
      <c r="B198" s="39"/>
      <c r="C198" s="40"/>
      <c r="D198" s="232" t="s">
        <v>173</v>
      </c>
      <c r="E198" s="40"/>
      <c r="F198" s="233" t="s">
        <v>277</v>
      </c>
      <c r="G198" s="40"/>
      <c r="H198" s="40"/>
      <c r="I198" s="234"/>
      <c r="J198" s="40"/>
      <c r="K198" s="40"/>
      <c r="L198" s="44"/>
      <c r="M198" s="235"/>
      <c r="N198" s="236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173</v>
      </c>
      <c r="AU198" s="17" t="s">
        <v>86</v>
      </c>
    </row>
    <row r="199" s="13" customFormat="1">
      <c r="A199" s="13"/>
      <c r="B199" s="237"/>
      <c r="C199" s="238"/>
      <c r="D199" s="232" t="s">
        <v>175</v>
      </c>
      <c r="E199" s="239" t="s">
        <v>1</v>
      </c>
      <c r="F199" s="240" t="s">
        <v>278</v>
      </c>
      <c r="G199" s="238"/>
      <c r="H199" s="239" t="s">
        <v>1</v>
      </c>
      <c r="I199" s="241"/>
      <c r="J199" s="238"/>
      <c r="K199" s="238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175</v>
      </c>
      <c r="AU199" s="246" t="s">
        <v>86</v>
      </c>
      <c r="AV199" s="13" t="s">
        <v>84</v>
      </c>
      <c r="AW199" s="13" t="s">
        <v>33</v>
      </c>
      <c r="AX199" s="13" t="s">
        <v>76</v>
      </c>
      <c r="AY199" s="246" t="s">
        <v>163</v>
      </c>
    </row>
    <row r="200" s="14" customFormat="1">
      <c r="A200" s="14"/>
      <c r="B200" s="247"/>
      <c r="C200" s="248"/>
      <c r="D200" s="232" t="s">
        <v>175</v>
      </c>
      <c r="E200" s="249" t="s">
        <v>1</v>
      </c>
      <c r="F200" s="250" t="s">
        <v>279</v>
      </c>
      <c r="G200" s="248"/>
      <c r="H200" s="251">
        <v>32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7" t="s">
        <v>175</v>
      </c>
      <c r="AU200" s="257" t="s">
        <v>86</v>
      </c>
      <c r="AV200" s="14" t="s">
        <v>86</v>
      </c>
      <c r="AW200" s="14" t="s">
        <v>33</v>
      </c>
      <c r="AX200" s="14" t="s">
        <v>84</v>
      </c>
      <c r="AY200" s="257" t="s">
        <v>163</v>
      </c>
    </row>
    <row r="201" s="2" customFormat="1" ht="16.5" customHeight="1">
      <c r="A201" s="38"/>
      <c r="B201" s="39"/>
      <c r="C201" s="219" t="s">
        <v>280</v>
      </c>
      <c r="D201" s="219" t="s">
        <v>166</v>
      </c>
      <c r="E201" s="220" t="s">
        <v>281</v>
      </c>
      <c r="F201" s="221" t="s">
        <v>282</v>
      </c>
      <c r="G201" s="222" t="s">
        <v>283</v>
      </c>
      <c r="H201" s="223">
        <v>50</v>
      </c>
      <c r="I201" s="224"/>
      <c r="J201" s="225">
        <f>ROUND(I201*H201,2)</f>
        <v>0</v>
      </c>
      <c r="K201" s="221" t="s">
        <v>170</v>
      </c>
      <c r="L201" s="44"/>
      <c r="M201" s="226" t="s">
        <v>1</v>
      </c>
      <c r="N201" s="227" t="s">
        <v>41</v>
      </c>
      <c r="O201" s="91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0" t="s">
        <v>171</v>
      </c>
      <c r="AT201" s="230" t="s">
        <v>166</v>
      </c>
      <c r="AU201" s="230" t="s">
        <v>86</v>
      </c>
      <c r="AY201" s="17" t="s">
        <v>163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7" t="s">
        <v>84</v>
      </c>
      <c r="BK201" s="231">
        <f>ROUND(I201*H201,2)</f>
        <v>0</v>
      </c>
      <c r="BL201" s="17" t="s">
        <v>171</v>
      </c>
      <c r="BM201" s="230" t="s">
        <v>284</v>
      </c>
    </row>
    <row r="202" s="2" customFormat="1">
      <c r="A202" s="38"/>
      <c r="B202" s="39"/>
      <c r="C202" s="40"/>
      <c r="D202" s="232" t="s">
        <v>173</v>
      </c>
      <c r="E202" s="40"/>
      <c r="F202" s="233" t="s">
        <v>285</v>
      </c>
      <c r="G202" s="40"/>
      <c r="H202" s="40"/>
      <c r="I202" s="234"/>
      <c r="J202" s="40"/>
      <c r="K202" s="40"/>
      <c r="L202" s="44"/>
      <c r="M202" s="235"/>
      <c r="N202" s="236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173</v>
      </c>
      <c r="AU202" s="17" t="s">
        <v>86</v>
      </c>
    </row>
    <row r="203" s="2" customFormat="1" ht="16.5" customHeight="1">
      <c r="A203" s="38"/>
      <c r="B203" s="39"/>
      <c r="C203" s="219" t="s">
        <v>286</v>
      </c>
      <c r="D203" s="219" t="s">
        <v>166</v>
      </c>
      <c r="E203" s="220" t="s">
        <v>287</v>
      </c>
      <c r="F203" s="221" t="s">
        <v>288</v>
      </c>
      <c r="G203" s="222" t="s">
        <v>234</v>
      </c>
      <c r="H203" s="223">
        <v>2.9700000000000002</v>
      </c>
      <c r="I203" s="224"/>
      <c r="J203" s="225">
        <f>ROUND(I203*H203,2)</f>
        <v>0</v>
      </c>
      <c r="K203" s="221" t="s">
        <v>170</v>
      </c>
      <c r="L203" s="44"/>
      <c r="M203" s="226" t="s">
        <v>1</v>
      </c>
      <c r="N203" s="227" t="s">
        <v>41</v>
      </c>
      <c r="O203" s="91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0" t="s">
        <v>171</v>
      </c>
      <c r="AT203" s="230" t="s">
        <v>166</v>
      </c>
      <c r="AU203" s="230" t="s">
        <v>86</v>
      </c>
      <c r="AY203" s="17" t="s">
        <v>163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7" t="s">
        <v>84</v>
      </c>
      <c r="BK203" s="231">
        <f>ROUND(I203*H203,2)</f>
        <v>0</v>
      </c>
      <c r="BL203" s="17" t="s">
        <v>171</v>
      </c>
      <c r="BM203" s="230" t="s">
        <v>289</v>
      </c>
    </row>
    <row r="204" s="2" customFormat="1">
      <c r="A204" s="38"/>
      <c r="B204" s="39"/>
      <c r="C204" s="40"/>
      <c r="D204" s="232" t="s">
        <v>173</v>
      </c>
      <c r="E204" s="40"/>
      <c r="F204" s="233" t="s">
        <v>290</v>
      </c>
      <c r="G204" s="40"/>
      <c r="H204" s="40"/>
      <c r="I204" s="234"/>
      <c r="J204" s="40"/>
      <c r="K204" s="40"/>
      <c r="L204" s="44"/>
      <c r="M204" s="235"/>
      <c r="N204" s="236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173</v>
      </c>
      <c r="AU204" s="17" t="s">
        <v>86</v>
      </c>
    </row>
    <row r="205" s="13" customFormat="1">
      <c r="A205" s="13"/>
      <c r="B205" s="237"/>
      <c r="C205" s="238"/>
      <c r="D205" s="232" t="s">
        <v>175</v>
      </c>
      <c r="E205" s="239" t="s">
        <v>1</v>
      </c>
      <c r="F205" s="240" t="s">
        <v>291</v>
      </c>
      <c r="G205" s="238"/>
      <c r="H205" s="239" t="s">
        <v>1</v>
      </c>
      <c r="I205" s="241"/>
      <c r="J205" s="238"/>
      <c r="K205" s="238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175</v>
      </c>
      <c r="AU205" s="246" t="s">
        <v>86</v>
      </c>
      <c r="AV205" s="13" t="s">
        <v>84</v>
      </c>
      <c r="AW205" s="13" t="s">
        <v>33</v>
      </c>
      <c r="AX205" s="13" t="s">
        <v>76</v>
      </c>
      <c r="AY205" s="246" t="s">
        <v>163</v>
      </c>
    </row>
    <row r="206" s="14" customFormat="1">
      <c r="A206" s="14"/>
      <c r="B206" s="247"/>
      <c r="C206" s="248"/>
      <c r="D206" s="232" t="s">
        <v>175</v>
      </c>
      <c r="E206" s="249" t="s">
        <v>1</v>
      </c>
      <c r="F206" s="250" t="s">
        <v>292</v>
      </c>
      <c r="G206" s="248"/>
      <c r="H206" s="251">
        <v>0.66000000000000003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7" t="s">
        <v>175</v>
      </c>
      <c r="AU206" s="257" t="s">
        <v>86</v>
      </c>
      <c r="AV206" s="14" t="s">
        <v>86</v>
      </c>
      <c r="AW206" s="14" t="s">
        <v>33</v>
      </c>
      <c r="AX206" s="14" t="s">
        <v>76</v>
      </c>
      <c r="AY206" s="257" t="s">
        <v>163</v>
      </c>
    </row>
    <row r="207" s="13" customFormat="1">
      <c r="A207" s="13"/>
      <c r="B207" s="237"/>
      <c r="C207" s="238"/>
      <c r="D207" s="232" t="s">
        <v>175</v>
      </c>
      <c r="E207" s="239" t="s">
        <v>1</v>
      </c>
      <c r="F207" s="240" t="s">
        <v>293</v>
      </c>
      <c r="G207" s="238"/>
      <c r="H207" s="239" t="s">
        <v>1</v>
      </c>
      <c r="I207" s="241"/>
      <c r="J207" s="238"/>
      <c r="K207" s="238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175</v>
      </c>
      <c r="AU207" s="246" t="s">
        <v>86</v>
      </c>
      <c r="AV207" s="13" t="s">
        <v>84</v>
      </c>
      <c r="AW207" s="13" t="s">
        <v>33</v>
      </c>
      <c r="AX207" s="13" t="s">
        <v>76</v>
      </c>
      <c r="AY207" s="246" t="s">
        <v>163</v>
      </c>
    </row>
    <row r="208" s="14" customFormat="1">
      <c r="A208" s="14"/>
      <c r="B208" s="247"/>
      <c r="C208" s="248"/>
      <c r="D208" s="232" t="s">
        <v>175</v>
      </c>
      <c r="E208" s="249" t="s">
        <v>1</v>
      </c>
      <c r="F208" s="250" t="s">
        <v>294</v>
      </c>
      <c r="G208" s="248"/>
      <c r="H208" s="251">
        <v>0.63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7" t="s">
        <v>175</v>
      </c>
      <c r="AU208" s="257" t="s">
        <v>86</v>
      </c>
      <c r="AV208" s="14" t="s">
        <v>86</v>
      </c>
      <c r="AW208" s="14" t="s">
        <v>33</v>
      </c>
      <c r="AX208" s="14" t="s">
        <v>76</v>
      </c>
      <c r="AY208" s="257" t="s">
        <v>163</v>
      </c>
    </row>
    <row r="209" s="13" customFormat="1">
      <c r="A209" s="13"/>
      <c r="B209" s="237"/>
      <c r="C209" s="238"/>
      <c r="D209" s="232" t="s">
        <v>175</v>
      </c>
      <c r="E209" s="239" t="s">
        <v>1</v>
      </c>
      <c r="F209" s="240" t="s">
        <v>295</v>
      </c>
      <c r="G209" s="238"/>
      <c r="H209" s="239" t="s">
        <v>1</v>
      </c>
      <c r="I209" s="241"/>
      <c r="J209" s="238"/>
      <c r="K209" s="238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175</v>
      </c>
      <c r="AU209" s="246" t="s">
        <v>86</v>
      </c>
      <c r="AV209" s="13" t="s">
        <v>84</v>
      </c>
      <c r="AW209" s="13" t="s">
        <v>33</v>
      </c>
      <c r="AX209" s="13" t="s">
        <v>76</v>
      </c>
      <c r="AY209" s="246" t="s">
        <v>163</v>
      </c>
    </row>
    <row r="210" s="14" customFormat="1">
      <c r="A210" s="14"/>
      <c r="B210" s="247"/>
      <c r="C210" s="248"/>
      <c r="D210" s="232" t="s">
        <v>175</v>
      </c>
      <c r="E210" s="249" t="s">
        <v>1</v>
      </c>
      <c r="F210" s="250" t="s">
        <v>296</v>
      </c>
      <c r="G210" s="248"/>
      <c r="H210" s="251">
        <v>0.13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7" t="s">
        <v>175</v>
      </c>
      <c r="AU210" s="257" t="s">
        <v>86</v>
      </c>
      <c r="AV210" s="14" t="s">
        <v>86</v>
      </c>
      <c r="AW210" s="14" t="s">
        <v>33</v>
      </c>
      <c r="AX210" s="14" t="s">
        <v>76</v>
      </c>
      <c r="AY210" s="257" t="s">
        <v>163</v>
      </c>
    </row>
    <row r="211" s="13" customFormat="1">
      <c r="A211" s="13"/>
      <c r="B211" s="237"/>
      <c r="C211" s="238"/>
      <c r="D211" s="232" t="s">
        <v>175</v>
      </c>
      <c r="E211" s="239" t="s">
        <v>1</v>
      </c>
      <c r="F211" s="240" t="s">
        <v>297</v>
      </c>
      <c r="G211" s="238"/>
      <c r="H211" s="239" t="s">
        <v>1</v>
      </c>
      <c r="I211" s="241"/>
      <c r="J211" s="238"/>
      <c r="K211" s="238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175</v>
      </c>
      <c r="AU211" s="246" t="s">
        <v>86</v>
      </c>
      <c r="AV211" s="13" t="s">
        <v>84</v>
      </c>
      <c r="AW211" s="13" t="s">
        <v>33</v>
      </c>
      <c r="AX211" s="13" t="s">
        <v>76</v>
      </c>
      <c r="AY211" s="246" t="s">
        <v>163</v>
      </c>
    </row>
    <row r="212" s="14" customFormat="1">
      <c r="A212" s="14"/>
      <c r="B212" s="247"/>
      <c r="C212" s="248"/>
      <c r="D212" s="232" t="s">
        <v>175</v>
      </c>
      <c r="E212" s="249" t="s">
        <v>1</v>
      </c>
      <c r="F212" s="250" t="s">
        <v>298</v>
      </c>
      <c r="G212" s="248"/>
      <c r="H212" s="251">
        <v>0.10000000000000001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7" t="s">
        <v>175</v>
      </c>
      <c r="AU212" s="257" t="s">
        <v>86</v>
      </c>
      <c r="AV212" s="14" t="s">
        <v>86</v>
      </c>
      <c r="AW212" s="14" t="s">
        <v>33</v>
      </c>
      <c r="AX212" s="14" t="s">
        <v>76</v>
      </c>
      <c r="AY212" s="257" t="s">
        <v>163</v>
      </c>
    </row>
    <row r="213" s="13" customFormat="1">
      <c r="A213" s="13"/>
      <c r="B213" s="237"/>
      <c r="C213" s="238"/>
      <c r="D213" s="232" t="s">
        <v>175</v>
      </c>
      <c r="E213" s="239" t="s">
        <v>1</v>
      </c>
      <c r="F213" s="240" t="s">
        <v>299</v>
      </c>
      <c r="G213" s="238"/>
      <c r="H213" s="239" t="s">
        <v>1</v>
      </c>
      <c r="I213" s="241"/>
      <c r="J213" s="238"/>
      <c r="K213" s="238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175</v>
      </c>
      <c r="AU213" s="246" t="s">
        <v>86</v>
      </c>
      <c r="AV213" s="13" t="s">
        <v>84</v>
      </c>
      <c r="AW213" s="13" t="s">
        <v>33</v>
      </c>
      <c r="AX213" s="13" t="s">
        <v>76</v>
      </c>
      <c r="AY213" s="246" t="s">
        <v>163</v>
      </c>
    </row>
    <row r="214" s="14" customFormat="1">
      <c r="A214" s="14"/>
      <c r="B214" s="247"/>
      <c r="C214" s="248"/>
      <c r="D214" s="232" t="s">
        <v>175</v>
      </c>
      <c r="E214" s="249" t="s">
        <v>1</v>
      </c>
      <c r="F214" s="250" t="s">
        <v>300</v>
      </c>
      <c r="G214" s="248"/>
      <c r="H214" s="251">
        <v>1.45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7" t="s">
        <v>175</v>
      </c>
      <c r="AU214" s="257" t="s">
        <v>86</v>
      </c>
      <c r="AV214" s="14" t="s">
        <v>86</v>
      </c>
      <c r="AW214" s="14" t="s">
        <v>33</v>
      </c>
      <c r="AX214" s="14" t="s">
        <v>76</v>
      </c>
      <c r="AY214" s="257" t="s">
        <v>163</v>
      </c>
    </row>
    <row r="215" s="15" customFormat="1">
      <c r="A215" s="15"/>
      <c r="B215" s="258"/>
      <c r="C215" s="259"/>
      <c r="D215" s="232" t="s">
        <v>175</v>
      </c>
      <c r="E215" s="260" t="s">
        <v>1</v>
      </c>
      <c r="F215" s="261" t="s">
        <v>182</v>
      </c>
      <c r="G215" s="259"/>
      <c r="H215" s="262">
        <v>2.9700000000000002</v>
      </c>
      <c r="I215" s="263"/>
      <c r="J215" s="259"/>
      <c r="K215" s="259"/>
      <c r="L215" s="264"/>
      <c r="M215" s="265"/>
      <c r="N215" s="266"/>
      <c r="O215" s="266"/>
      <c r="P215" s="266"/>
      <c r="Q215" s="266"/>
      <c r="R215" s="266"/>
      <c r="S215" s="266"/>
      <c r="T215" s="267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8" t="s">
        <v>175</v>
      </c>
      <c r="AU215" s="268" t="s">
        <v>86</v>
      </c>
      <c r="AV215" s="15" t="s">
        <v>171</v>
      </c>
      <c r="AW215" s="15" t="s">
        <v>33</v>
      </c>
      <c r="AX215" s="15" t="s">
        <v>84</v>
      </c>
      <c r="AY215" s="268" t="s">
        <v>163</v>
      </c>
    </row>
    <row r="216" s="2" customFormat="1" ht="16.5" customHeight="1">
      <c r="A216" s="38"/>
      <c r="B216" s="39"/>
      <c r="C216" s="219" t="s">
        <v>301</v>
      </c>
      <c r="D216" s="219" t="s">
        <v>166</v>
      </c>
      <c r="E216" s="220" t="s">
        <v>302</v>
      </c>
      <c r="F216" s="221" t="s">
        <v>303</v>
      </c>
      <c r="G216" s="222" t="s">
        <v>268</v>
      </c>
      <c r="H216" s="223">
        <v>125.51000000000001</v>
      </c>
      <c r="I216" s="224"/>
      <c r="J216" s="225">
        <f>ROUND(I216*H216,2)</f>
        <v>0</v>
      </c>
      <c r="K216" s="221" t="s">
        <v>170</v>
      </c>
      <c r="L216" s="44"/>
      <c r="M216" s="226" t="s">
        <v>1</v>
      </c>
      <c r="N216" s="227" t="s">
        <v>41</v>
      </c>
      <c r="O216" s="91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0" t="s">
        <v>171</v>
      </c>
      <c r="AT216" s="230" t="s">
        <v>166</v>
      </c>
      <c r="AU216" s="230" t="s">
        <v>86</v>
      </c>
      <c r="AY216" s="17" t="s">
        <v>163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7" t="s">
        <v>84</v>
      </c>
      <c r="BK216" s="231">
        <f>ROUND(I216*H216,2)</f>
        <v>0</v>
      </c>
      <c r="BL216" s="17" t="s">
        <v>171</v>
      </c>
      <c r="BM216" s="230" t="s">
        <v>304</v>
      </c>
    </row>
    <row r="217" s="2" customFormat="1">
      <c r="A217" s="38"/>
      <c r="B217" s="39"/>
      <c r="C217" s="40"/>
      <c r="D217" s="232" t="s">
        <v>173</v>
      </c>
      <c r="E217" s="40"/>
      <c r="F217" s="233" t="s">
        <v>305</v>
      </c>
      <c r="G217" s="40"/>
      <c r="H217" s="40"/>
      <c r="I217" s="234"/>
      <c r="J217" s="40"/>
      <c r="K217" s="40"/>
      <c r="L217" s="44"/>
      <c r="M217" s="235"/>
      <c r="N217" s="236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173</v>
      </c>
      <c r="AU217" s="17" t="s">
        <v>86</v>
      </c>
    </row>
    <row r="218" s="13" customFormat="1">
      <c r="A218" s="13"/>
      <c r="B218" s="237"/>
      <c r="C218" s="238"/>
      <c r="D218" s="232" t="s">
        <v>175</v>
      </c>
      <c r="E218" s="239" t="s">
        <v>1</v>
      </c>
      <c r="F218" s="240" t="s">
        <v>306</v>
      </c>
      <c r="G218" s="238"/>
      <c r="H218" s="239" t="s">
        <v>1</v>
      </c>
      <c r="I218" s="241"/>
      <c r="J218" s="238"/>
      <c r="K218" s="238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175</v>
      </c>
      <c r="AU218" s="246" t="s">
        <v>86</v>
      </c>
      <c r="AV218" s="13" t="s">
        <v>84</v>
      </c>
      <c r="AW218" s="13" t="s">
        <v>33</v>
      </c>
      <c r="AX218" s="13" t="s">
        <v>76</v>
      </c>
      <c r="AY218" s="246" t="s">
        <v>163</v>
      </c>
    </row>
    <row r="219" s="14" customFormat="1">
      <c r="A219" s="14"/>
      <c r="B219" s="247"/>
      <c r="C219" s="248"/>
      <c r="D219" s="232" t="s">
        <v>175</v>
      </c>
      <c r="E219" s="249" t="s">
        <v>1</v>
      </c>
      <c r="F219" s="250" t="s">
        <v>307</v>
      </c>
      <c r="G219" s="248"/>
      <c r="H219" s="251">
        <v>75.659999999999997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7" t="s">
        <v>175</v>
      </c>
      <c r="AU219" s="257" t="s">
        <v>86</v>
      </c>
      <c r="AV219" s="14" t="s">
        <v>86</v>
      </c>
      <c r="AW219" s="14" t="s">
        <v>33</v>
      </c>
      <c r="AX219" s="14" t="s">
        <v>76</v>
      </c>
      <c r="AY219" s="257" t="s">
        <v>163</v>
      </c>
    </row>
    <row r="220" s="13" customFormat="1">
      <c r="A220" s="13"/>
      <c r="B220" s="237"/>
      <c r="C220" s="238"/>
      <c r="D220" s="232" t="s">
        <v>175</v>
      </c>
      <c r="E220" s="239" t="s">
        <v>1</v>
      </c>
      <c r="F220" s="240" t="s">
        <v>308</v>
      </c>
      <c r="G220" s="238"/>
      <c r="H220" s="239" t="s">
        <v>1</v>
      </c>
      <c r="I220" s="241"/>
      <c r="J220" s="238"/>
      <c r="K220" s="238"/>
      <c r="L220" s="242"/>
      <c r="M220" s="243"/>
      <c r="N220" s="244"/>
      <c r="O220" s="244"/>
      <c r="P220" s="244"/>
      <c r="Q220" s="244"/>
      <c r="R220" s="244"/>
      <c r="S220" s="244"/>
      <c r="T220" s="24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6" t="s">
        <v>175</v>
      </c>
      <c r="AU220" s="246" t="s">
        <v>86</v>
      </c>
      <c r="AV220" s="13" t="s">
        <v>84</v>
      </c>
      <c r="AW220" s="13" t="s">
        <v>33</v>
      </c>
      <c r="AX220" s="13" t="s">
        <v>76</v>
      </c>
      <c r="AY220" s="246" t="s">
        <v>163</v>
      </c>
    </row>
    <row r="221" s="14" customFormat="1">
      <c r="A221" s="14"/>
      <c r="B221" s="247"/>
      <c r="C221" s="248"/>
      <c r="D221" s="232" t="s">
        <v>175</v>
      </c>
      <c r="E221" s="249" t="s">
        <v>1</v>
      </c>
      <c r="F221" s="250" t="s">
        <v>309</v>
      </c>
      <c r="G221" s="248"/>
      <c r="H221" s="251">
        <v>49.850000000000001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7" t="s">
        <v>175</v>
      </c>
      <c r="AU221" s="257" t="s">
        <v>86</v>
      </c>
      <c r="AV221" s="14" t="s">
        <v>86</v>
      </c>
      <c r="AW221" s="14" t="s">
        <v>33</v>
      </c>
      <c r="AX221" s="14" t="s">
        <v>76</v>
      </c>
      <c r="AY221" s="257" t="s">
        <v>163</v>
      </c>
    </row>
    <row r="222" s="15" customFormat="1">
      <c r="A222" s="15"/>
      <c r="B222" s="258"/>
      <c r="C222" s="259"/>
      <c r="D222" s="232" t="s">
        <v>175</v>
      </c>
      <c r="E222" s="260" t="s">
        <v>1</v>
      </c>
      <c r="F222" s="261" t="s">
        <v>182</v>
      </c>
      <c r="G222" s="259"/>
      <c r="H222" s="262">
        <v>125.51000000000001</v>
      </c>
      <c r="I222" s="263"/>
      <c r="J222" s="259"/>
      <c r="K222" s="259"/>
      <c r="L222" s="264"/>
      <c r="M222" s="265"/>
      <c r="N222" s="266"/>
      <c r="O222" s="266"/>
      <c r="P222" s="266"/>
      <c r="Q222" s="266"/>
      <c r="R222" s="266"/>
      <c r="S222" s="266"/>
      <c r="T222" s="267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8" t="s">
        <v>175</v>
      </c>
      <c r="AU222" s="268" t="s">
        <v>86</v>
      </c>
      <c r="AV222" s="15" t="s">
        <v>171</v>
      </c>
      <c r="AW222" s="15" t="s">
        <v>33</v>
      </c>
      <c r="AX222" s="15" t="s">
        <v>84</v>
      </c>
      <c r="AY222" s="268" t="s">
        <v>163</v>
      </c>
    </row>
    <row r="223" s="2" customFormat="1" ht="16.5" customHeight="1">
      <c r="A223" s="38"/>
      <c r="B223" s="39"/>
      <c r="C223" s="219" t="s">
        <v>310</v>
      </c>
      <c r="D223" s="219" t="s">
        <v>166</v>
      </c>
      <c r="E223" s="220" t="s">
        <v>311</v>
      </c>
      <c r="F223" s="221" t="s">
        <v>312</v>
      </c>
      <c r="G223" s="222" t="s">
        <v>313</v>
      </c>
      <c r="H223" s="223">
        <v>36</v>
      </c>
      <c r="I223" s="224"/>
      <c r="J223" s="225">
        <f>ROUND(I223*H223,2)</f>
        <v>0</v>
      </c>
      <c r="K223" s="221" t="s">
        <v>170</v>
      </c>
      <c r="L223" s="44"/>
      <c r="M223" s="226" t="s">
        <v>1</v>
      </c>
      <c r="N223" s="227" t="s">
        <v>41</v>
      </c>
      <c r="O223" s="91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0" t="s">
        <v>171</v>
      </c>
      <c r="AT223" s="230" t="s">
        <v>166</v>
      </c>
      <c r="AU223" s="230" t="s">
        <v>86</v>
      </c>
      <c r="AY223" s="17" t="s">
        <v>163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7" t="s">
        <v>84</v>
      </c>
      <c r="BK223" s="231">
        <f>ROUND(I223*H223,2)</f>
        <v>0</v>
      </c>
      <c r="BL223" s="17" t="s">
        <v>171</v>
      </c>
      <c r="BM223" s="230" t="s">
        <v>314</v>
      </c>
    </row>
    <row r="224" s="2" customFormat="1">
      <c r="A224" s="38"/>
      <c r="B224" s="39"/>
      <c r="C224" s="40"/>
      <c r="D224" s="232" t="s">
        <v>173</v>
      </c>
      <c r="E224" s="40"/>
      <c r="F224" s="233" t="s">
        <v>315</v>
      </c>
      <c r="G224" s="40"/>
      <c r="H224" s="40"/>
      <c r="I224" s="234"/>
      <c r="J224" s="40"/>
      <c r="K224" s="40"/>
      <c r="L224" s="44"/>
      <c r="M224" s="235"/>
      <c r="N224" s="236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173</v>
      </c>
      <c r="AU224" s="17" t="s">
        <v>86</v>
      </c>
    </row>
    <row r="225" s="2" customFormat="1" ht="16.5" customHeight="1">
      <c r="A225" s="38"/>
      <c r="B225" s="39"/>
      <c r="C225" s="219" t="s">
        <v>316</v>
      </c>
      <c r="D225" s="219" t="s">
        <v>166</v>
      </c>
      <c r="E225" s="220" t="s">
        <v>317</v>
      </c>
      <c r="F225" s="221" t="s">
        <v>318</v>
      </c>
      <c r="G225" s="222" t="s">
        <v>313</v>
      </c>
      <c r="H225" s="223">
        <v>4</v>
      </c>
      <c r="I225" s="224"/>
      <c r="J225" s="225">
        <f>ROUND(I225*H225,2)</f>
        <v>0</v>
      </c>
      <c r="K225" s="221" t="s">
        <v>170</v>
      </c>
      <c r="L225" s="44"/>
      <c r="M225" s="226" t="s">
        <v>1</v>
      </c>
      <c r="N225" s="227" t="s">
        <v>41</v>
      </c>
      <c r="O225" s="91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0" t="s">
        <v>171</v>
      </c>
      <c r="AT225" s="230" t="s">
        <v>166</v>
      </c>
      <c r="AU225" s="230" t="s">
        <v>86</v>
      </c>
      <c r="AY225" s="17" t="s">
        <v>163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7" t="s">
        <v>84</v>
      </c>
      <c r="BK225" s="231">
        <f>ROUND(I225*H225,2)</f>
        <v>0</v>
      </c>
      <c r="BL225" s="17" t="s">
        <v>171</v>
      </c>
      <c r="BM225" s="230" t="s">
        <v>319</v>
      </c>
    </row>
    <row r="226" s="2" customFormat="1">
      <c r="A226" s="38"/>
      <c r="B226" s="39"/>
      <c r="C226" s="40"/>
      <c r="D226" s="232" t="s">
        <v>173</v>
      </c>
      <c r="E226" s="40"/>
      <c r="F226" s="233" t="s">
        <v>320</v>
      </c>
      <c r="G226" s="40"/>
      <c r="H226" s="40"/>
      <c r="I226" s="234"/>
      <c r="J226" s="40"/>
      <c r="K226" s="40"/>
      <c r="L226" s="44"/>
      <c r="M226" s="235"/>
      <c r="N226" s="236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173</v>
      </c>
      <c r="AU226" s="17" t="s">
        <v>86</v>
      </c>
    </row>
    <row r="227" s="2" customFormat="1" ht="16.5" customHeight="1">
      <c r="A227" s="38"/>
      <c r="B227" s="39"/>
      <c r="C227" s="219" t="s">
        <v>321</v>
      </c>
      <c r="D227" s="219" t="s">
        <v>166</v>
      </c>
      <c r="E227" s="220" t="s">
        <v>322</v>
      </c>
      <c r="F227" s="221" t="s">
        <v>323</v>
      </c>
      <c r="G227" s="222" t="s">
        <v>268</v>
      </c>
      <c r="H227" s="223">
        <v>716</v>
      </c>
      <c r="I227" s="224"/>
      <c r="J227" s="225">
        <f>ROUND(I227*H227,2)</f>
        <v>0</v>
      </c>
      <c r="K227" s="221" t="s">
        <v>170</v>
      </c>
      <c r="L227" s="44"/>
      <c r="M227" s="226" t="s">
        <v>1</v>
      </c>
      <c r="N227" s="227" t="s">
        <v>41</v>
      </c>
      <c r="O227" s="91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0" t="s">
        <v>171</v>
      </c>
      <c r="AT227" s="230" t="s">
        <v>166</v>
      </c>
      <c r="AU227" s="230" t="s">
        <v>86</v>
      </c>
      <c r="AY227" s="17" t="s">
        <v>163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7" t="s">
        <v>84</v>
      </c>
      <c r="BK227" s="231">
        <f>ROUND(I227*H227,2)</f>
        <v>0</v>
      </c>
      <c r="BL227" s="17" t="s">
        <v>171</v>
      </c>
      <c r="BM227" s="230" t="s">
        <v>324</v>
      </c>
    </row>
    <row r="228" s="2" customFormat="1">
      <c r="A228" s="38"/>
      <c r="B228" s="39"/>
      <c r="C228" s="40"/>
      <c r="D228" s="232" t="s">
        <v>173</v>
      </c>
      <c r="E228" s="40"/>
      <c r="F228" s="233" t="s">
        <v>325</v>
      </c>
      <c r="G228" s="40"/>
      <c r="H228" s="40"/>
      <c r="I228" s="234"/>
      <c r="J228" s="40"/>
      <c r="K228" s="40"/>
      <c r="L228" s="44"/>
      <c r="M228" s="235"/>
      <c r="N228" s="236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173</v>
      </c>
      <c r="AU228" s="17" t="s">
        <v>86</v>
      </c>
    </row>
    <row r="229" s="13" customFormat="1">
      <c r="A229" s="13"/>
      <c r="B229" s="237"/>
      <c r="C229" s="238"/>
      <c r="D229" s="232" t="s">
        <v>175</v>
      </c>
      <c r="E229" s="239" t="s">
        <v>1</v>
      </c>
      <c r="F229" s="240" t="s">
        <v>326</v>
      </c>
      <c r="G229" s="238"/>
      <c r="H229" s="239" t="s">
        <v>1</v>
      </c>
      <c r="I229" s="241"/>
      <c r="J229" s="238"/>
      <c r="K229" s="238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175</v>
      </c>
      <c r="AU229" s="246" t="s">
        <v>86</v>
      </c>
      <c r="AV229" s="13" t="s">
        <v>84</v>
      </c>
      <c r="AW229" s="13" t="s">
        <v>33</v>
      </c>
      <c r="AX229" s="13" t="s">
        <v>76</v>
      </c>
      <c r="AY229" s="246" t="s">
        <v>163</v>
      </c>
    </row>
    <row r="230" s="14" customFormat="1">
      <c r="A230" s="14"/>
      <c r="B230" s="247"/>
      <c r="C230" s="248"/>
      <c r="D230" s="232" t="s">
        <v>175</v>
      </c>
      <c r="E230" s="249" t="s">
        <v>1</v>
      </c>
      <c r="F230" s="250" t="s">
        <v>327</v>
      </c>
      <c r="G230" s="248"/>
      <c r="H230" s="251">
        <v>50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7" t="s">
        <v>175</v>
      </c>
      <c r="AU230" s="257" t="s">
        <v>86</v>
      </c>
      <c r="AV230" s="14" t="s">
        <v>86</v>
      </c>
      <c r="AW230" s="14" t="s">
        <v>33</v>
      </c>
      <c r="AX230" s="14" t="s">
        <v>76</v>
      </c>
      <c r="AY230" s="257" t="s">
        <v>163</v>
      </c>
    </row>
    <row r="231" s="13" customFormat="1">
      <c r="A231" s="13"/>
      <c r="B231" s="237"/>
      <c r="C231" s="238"/>
      <c r="D231" s="232" t="s">
        <v>175</v>
      </c>
      <c r="E231" s="239" t="s">
        <v>1</v>
      </c>
      <c r="F231" s="240" t="s">
        <v>328</v>
      </c>
      <c r="G231" s="238"/>
      <c r="H231" s="239" t="s">
        <v>1</v>
      </c>
      <c r="I231" s="241"/>
      <c r="J231" s="238"/>
      <c r="K231" s="238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175</v>
      </c>
      <c r="AU231" s="246" t="s">
        <v>86</v>
      </c>
      <c r="AV231" s="13" t="s">
        <v>84</v>
      </c>
      <c r="AW231" s="13" t="s">
        <v>33</v>
      </c>
      <c r="AX231" s="13" t="s">
        <v>76</v>
      </c>
      <c r="AY231" s="246" t="s">
        <v>163</v>
      </c>
    </row>
    <row r="232" s="14" customFormat="1">
      <c r="A232" s="14"/>
      <c r="B232" s="247"/>
      <c r="C232" s="248"/>
      <c r="D232" s="232" t="s">
        <v>175</v>
      </c>
      <c r="E232" s="249" t="s">
        <v>1</v>
      </c>
      <c r="F232" s="250" t="s">
        <v>329</v>
      </c>
      <c r="G232" s="248"/>
      <c r="H232" s="251">
        <v>400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7" t="s">
        <v>175</v>
      </c>
      <c r="AU232" s="257" t="s">
        <v>86</v>
      </c>
      <c r="AV232" s="14" t="s">
        <v>86</v>
      </c>
      <c r="AW232" s="14" t="s">
        <v>33</v>
      </c>
      <c r="AX232" s="14" t="s">
        <v>76</v>
      </c>
      <c r="AY232" s="257" t="s">
        <v>163</v>
      </c>
    </row>
    <row r="233" s="13" customFormat="1">
      <c r="A233" s="13"/>
      <c r="B233" s="237"/>
      <c r="C233" s="238"/>
      <c r="D233" s="232" t="s">
        <v>175</v>
      </c>
      <c r="E233" s="239" t="s">
        <v>1</v>
      </c>
      <c r="F233" s="240" t="s">
        <v>330</v>
      </c>
      <c r="G233" s="238"/>
      <c r="H233" s="239" t="s">
        <v>1</v>
      </c>
      <c r="I233" s="241"/>
      <c r="J233" s="238"/>
      <c r="K233" s="238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175</v>
      </c>
      <c r="AU233" s="246" t="s">
        <v>86</v>
      </c>
      <c r="AV233" s="13" t="s">
        <v>84</v>
      </c>
      <c r="AW233" s="13" t="s">
        <v>33</v>
      </c>
      <c r="AX233" s="13" t="s">
        <v>76</v>
      </c>
      <c r="AY233" s="246" t="s">
        <v>163</v>
      </c>
    </row>
    <row r="234" s="14" customFormat="1">
      <c r="A234" s="14"/>
      <c r="B234" s="247"/>
      <c r="C234" s="248"/>
      <c r="D234" s="232" t="s">
        <v>175</v>
      </c>
      <c r="E234" s="249" t="s">
        <v>1</v>
      </c>
      <c r="F234" s="250" t="s">
        <v>331</v>
      </c>
      <c r="G234" s="248"/>
      <c r="H234" s="251">
        <v>266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7" t="s">
        <v>175</v>
      </c>
      <c r="AU234" s="257" t="s">
        <v>86</v>
      </c>
      <c r="AV234" s="14" t="s">
        <v>86</v>
      </c>
      <c r="AW234" s="14" t="s">
        <v>33</v>
      </c>
      <c r="AX234" s="14" t="s">
        <v>76</v>
      </c>
      <c r="AY234" s="257" t="s">
        <v>163</v>
      </c>
    </row>
    <row r="235" s="15" customFormat="1">
      <c r="A235" s="15"/>
      <c r="B235" s="258"/>
      <c r="C235" s="259"/>
      <c r="D235" s="232" t="s">
        <v>175</v>
      </c>
      <c r="E235" s="260" t="s">
        <v>136</v>
      </c>
      <c r="F235" s="261" t="s">
        <v>182</v>
      </c>
      <c r="G235" s="259"/>
      <c r="H235" s="262">
        <v>716</v>
      </c>
      <c r="I235" s="263"/>
      <c r="J235" s="259"/>
      <c r="K235" s="259"/>
      <c r="L235" s="264"/>
      <c r="M235" s="265"/>
      <c r="N235" s="266"/>
      <c r="O235" s="266"/>
      <c r="P235" s="266"/>
      <c r="Q235" s="266"/>
      <c r="R235" s="266"/>
      <c r="S235" s="266"/>
      <c r="T235" s="267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8" t="s">
        <v>175</v>
      </c>
      <c r="AU235" s="268" t="s">
        <v>86</v>
      </c>
      <c r="AV235" s="15" t="s">
        <v>171</v>
      </c>
      <c r="AW235" s="15" t="s">
        <v>33</v>
      </c>
      <c r="AX235" s="15" t="s">
        <v>84</v>
      </c>
      <c r="AY235" s="268" t="s">
        <v>163</v>
      </c>
    </row>
    <row r="236" s="2" customFormat="1" ht="16.5" customHeight="1">
      <c r="A236" s="38"/>
      <c r="B236" s="39"/>
      <c r="C236" s="219" t="s">
        <v>7</v>
      </c>
      <c r="D236" s="219" t="s">
        <v>166</v>
      </c>
      <c r="E236" s="220" t="s">
        <v>332</v>
      </c>
      <c r="F236" s="221" t="s">
        <v>333</v>
      </c>
      <c r="G236" s="222" t="s">
        <v>268</v>
      </c>
      <c r="H236" s="223">
        <v>716</v>
      </c>
      <c r="I236" s="224"/>
      <c r="J236" s="225">
        <f>ROUND(I236*H236,2)</f>
        <v>0</v>
      </c>
      <c r="K236" s="221" t="s">
        <v>170</v>
      </c>
      <c r="L236" s="44"/>
      <c r="M236" s="226" t="s">
        <v>1</v>
      </c>
      <c r="N236" s="227" t="s">
        <v>41</v>
      </c>
      <c r="O236" s="91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0" t="s">
        <v>171</v>
      </c>
      <c r="AT236" s="230" t="s">
        <v>166</v>
      </c>
      <c r="AU236" s="230" t="s">
        <v>86</v>
      </c>
      <c r="AY236" s="17" t="s">
        <v>163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7" t="s">
        <v>84</v>
      </c>
      <c r="BK236" s="231">
        <f>ROUND(I236*H236,2)</f>
        <v>0</v>
      </c>
      <c r="BL236" s="17" t="s">
        <v>171</v>
      </c>
      <c r="BM236" s="230" t="s">
        <v>334</v>
      </c>
    </row>
    <row r="237" s="2" customFormat="1">
      <c r="A237" s="38"/>
      <c r="B237" s="39"/>
      <c r="C237" s="40"/>
      <c r="D237" s="232" t="s">
        <v>173</v>
      </c>
      <c r="E237" s="40"/>
      <c r="F237" s="233" t="s">
        <v>335</v>
      </c>
      <c r="G237" s="40"/>
      <c r="H237" s="40"/>
      <c r="I237" s="234"/>
      <c r="J237" s="40"/>
      <c r="K237" s="40"/>
      <c r="L237" s="44"/>
      <c r="M237" s="235"/>
      <c r="N237" s="236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173</v>
      </c>
      <c r="AU237" s="17" t="s">
        <v>86</v>
      </c>
    </row>
    <row r="238" s="14" customFormat="1">
      <c r="A238" s="14"/>
      <c r="B238" s="247"/>
      <c r="C238" s="248"/>
      <c r="D238" s="232" t="s">
        <v>175</v>
      </c>
      <c r="E238" s="249" t="s">
        <v>1</v>
      </c>
      <c r="F238" s="250" t="s">
        <v>136</v>
      </c>
      <c r="G238" s="248"/>
      <c r="H238" s="251">
        <v>716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7" t="s">
        <v>175</v>
      </c>
      <c r="AU238" s="257" t="s">
        <v>86</v>
      </c>
      <c r="AV238" s="14" t="s">
        <v>86</v>
      </c>
      <c r="AW238" s="14" t="s">
        <v>33</v>
      </c>
      <c r="AX238" s="14" t="s">
        <v>76</v>
      </c>
      <c r="AY238" s="257" t="s">
        <v>163</v>
      </c>
    </row>
    <row r="239" s="15" customFormat="1">
      <c r="A239" s="15"/>
      <c r="B239" s="258"/>
      <c r="C239" s="259"/>
      <c r="D239" s="232" t="s">
        <v>175</v>
      </c>
      <c r="E239" s="260" t="s">
        <v>1</v>
      </c>
      <c r="F239" s="261" t="s">
        <v>182</v>
      </c>
      <c r="G239" s="259"/>
      <c r="H239" s="262">
        <v>716</v>
      </c>
      <c r="I239" s="263"/>
      <c r="J239" s="259"/>
      <c r="K239" s="259"/>
      <c r="L239" s="264"/>
      <c r="M239" s="265"/>
      <c r="N239" s="266"/>
      <c r="O239" s="266"/>
      <c r="P239" s="266"/>
      <c r="Q239" s="266"/>
      <c r="R239" s="266"/>
      <c r="S239" s="266"/>
      <c r="T239" s="26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8" t="s">
        <v>175</v>
      </c>
      <c r="AU239" s="268" t="s">
        <v>86</v>
      </c>
      <c r="AV239" s="15" t="s">
        <v>171</v>
      </c>
      <c r="AW239" s="15" t="s">
        <v>33</v>
      </c>
      <c r="AX239" s="15" t="s">
        <v>84</v>
      </c>
      <c r="AY239" s="268" t="s">
        <v>163</v>
      </c>
    </row>
    <row r="240" s="2" customFormat="1" ht="16.5" customHeight="1">
      <c r="A240" s="38"/>
      <c r="B240" s="39"/>
      <c r="C240" s="219" t="s">
        <v>336</v>
      </c>
      <c r="D240" s="219" t="s">
        <v>166</v>
      </c>
      <c r="E240" s="220" t="s">
        <v>337</v>
      </c>
      <c r="F240" s="221" t="s">
        <v>338</v>
      </c>
      <c r="G240" s="222" t="s">
        <v>268</v>
      </c>
      <c r="H240" s="223">
        <v>151.31999999999999</v>
      </c>
      <c r="I240" s="224"/>
      <c r="J240" s="225">
        <f>ROUND(I240*H240,2)</f>
        <v>0</v>
      </c>
      <c r="K240" s="221" t="s">
        <v>170</v>
      </c>
      <c r="L240" s="44"/>
      <c r="M240" s="226" t="s">
        <v>1</v>
      </c>
      <c r="N240" s="227" t="s">
        <v>41</v>
      </c>
      <c r="O240" s="91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0" t="s">
        <v>171</v>
      </c>
      <c r="AT240" s="230" t="s">
        <v>166</v>
      </c>
      <c r="AU240" s="230" t="s">
        <v>86</v>
      </c>
      <c r="AY240" s="17" t="s">
        <v>163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7" t="s">
        <v>84</v>
      </c>
      <c r="BK240" s="231">
        <f>ROUND(I240*H240,2)</f>
        <v>0</v>
      </c>
      <c r="BL240" s="17" t="s">
        <v>171</v>
      </c>
      <c r="BM240" s="230" t="s">
        <v>339</v>
      </c>
    </row>
    <row r="241" s="2" customFormat="1">
      <c r="A241" s="38"/>
      <c r="B241" s="39"/>
      <c r="C241" s="40"/>
      <c r="D241" s="232" t="s">
        <v>173</v>
      </c>
      <c r="E241" s="40"/>
      <c r="F241" s="233" t="s">
        <v>340</v>
      </c>
      <c r="G241" s="40"/>
      <c r="H241" s="40"/>
      <c r="I241" s="234"/>
      <c r="J241" s="40"/>
      <c r="K241" s="40"/>
      <c r="L241" s="44"/>
      <c r="M241" s="235"/>
      <c r="N241" s="236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173</v>
      </c>
      <c r="AU241" s="17" t="s">
        <v>86</v>
      </c>
    </row>
    <row r="242" s="14" customFormat="1">
      <c r="A242" s="14"/>
      <c r="B242" s="247"/>
      <c r="C242" s="248"/>
      <c r="D242" s="232" t="s">
        <v>175</v>
      </c>
      <c r="E242" s="249" t="s">
        <v>1</v>
      </c>
      <c r="F242" s="250" t="s">
        <v>341</v>
      </c>
      <c r="G242" s="248"/>
      <c r="H242" s="251">
        <v>151.31999999999999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7" t="s">
        <v>175</v>
      </c>
      <c r="AU242" s="257" t="s">
        <v>86</v>
      </c>
      <c r="AV242" s="14" t="s">
        <v>86</v>
      </c>
      <c r="AW242" s="14" t="s">
        <v>33</v>
      </c>
      <c r="AX242" s="14" t="s">
        <v>84</v>
      </c>
      <c r="AY242" s="257" t="s">
        <v>163</v>
      </c>
    </row>
    <row r="243" s="2" customFormat="1" ht="16.5" customHeight="1">
      <c r="A243" s="38"/>
      <c r="B243" s="39"/>
      <c r="C243" s="219" t="s">
        <v>342</v>
      </c>
      <c r="D243" s="219" t="s">
        <v>166</v>
      </c>
      <c r="E243" s="220" t="s">
        <v>343</v>
      </c>
      <c r="F243" s="221" t="s">
        <v>344</v>
      </c>
      <c r="G243" s="222" t="s">
        <v>268</v>
      </c>
      <c r="H243" s="223">
        <v>151.31999999999999</v>
      </c>
      <c r="I243" s="224"/>
      <c r="J243" s="225">
        <f>ROUND(I243*H243,2)</f>
        <v>0</v>
      </c>
      <c r="K243" s="221" t="s">
        <v>170</v>
      </c>
      <c r="L243" s="44"/>
      <c r="M243" s="226" t="s">
        <v>1</v>
      </c>
      <c r="N243" s="227" t="s">
        <v>41</v>
      </c>
      <c r="O243" s="91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0" t="s">
        <v>171</v>
      </c>
      <c r="AT243" s="230" t="s">
        <v>166</v>
      </c>
      <c r="AU243" s="230" t="s">
        <v>86</v>
      </c>
      <c r="AY243" s="17" t="s">
        <v>163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7" t="s">
        <v>84</v>
      </c>
      <c r="BK243" s="231">
        <f>ROUND(I243*H243,2)</f>
        <v>0</v>
      </c>
      <c r="BL243" s="17" t="s">
        <v>171</v>
      </c>
      <c r="BM243" s="230" t="s">
        <v>345</v>
      </c>
    </row>
    <row r="244" s="2" customFormat="1">
      <c r="A244" s="38"/>
      <c r="B244" s="39"/>
      <c r="C244" s="40"/>
      <c r="D244" s="232" t="s">
        <v>173</v>
      </c>
      <c r="E244" s="40"/>
      <c r="F244" s="233" t="s">
        <v>346</v>
      </c>
      <c r="G244" s="40"/>
      <c r="H244" s="40"/>
      <c r="I244" s="234"/>
      <c r="J244" s="40"/>
      <c r="K244" s="40"/>
      <c r="L244" s="44"/>
      <c r="M244" s="235"/>
      <c r="N244" s="236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173</v>
      </c>
      <c r="AU244" s="17" t="s">
        <v>86</v>
      </c>
    </row>
    <row r="245" s="14" customFormat="1">
      <c r="A245" s="14"/>
      <c r="B245" s="247"/>
      <c r="C245" s="248"/>
      <c r="D245" s="232" t="s">
        <v>175</v>
      </c>
      <c r="E245" s="249" t="s">
        <v>1</v>
      </c>
      <c r="F245" s="250" t="s">
        <v>341</v>
      </c>
      <c r="G245" s="248"/>
      <c r="H245" s="251">
        <v>151.31999999999999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7" t="s">
        <v>175</v>
      </c>
      <c r="AU245" s="257" t="s">
        <v>86</v>
      </c>
      <c r="AV245" s="14" t="s">
        <v>86</v>
      </c>
      <c r="AW245" s="14" t="s">
        <v>33</v>
      </c>
      <c r="AX245" s="14" t="s">
        <v>84</v>
      </c>
      <c r="AY245" s="257" t="s">
        <v>163</v>
      </c>
    </row>
    <row r="246" s="2" customFormat="1" ht="16.5" customHeight="1">
      <c r="A246" s="38"/>
      <c r="B246" s="39"/>
      <c r="C246" s="219" t="s">
        <v>347</v>
      </c>
      <c r="D246" s="219" t="s">
        <v>166</v>
      </c>
      <c r="E246" s="220" t="s">
        <v>348</v>
      </c>
      <c r="F246" s="221" t="s">
        <v>349</v>
      </c>
      <c r="G246" s="222" t="s">
        <v>350</v>
      </c>
      <c r="H246" s="223">
        <v>4</v>
      </c>
      <c r="I246" s="224"/>
      <c r="J246" s="225">
        <f>ROUND(I246*H246,2)</f>
        <v>0</v>
      </c>
      <c r="K246" s="221" t="s">
        <v>170</v>
      </c>
      <c r="L246" s="44"/>
      <c r="M246" s="226" t="s">
        <v>1</v>
      </c>
      <c r="N246" s="227" t="s">
        <v>41</v>
      </c>
      <c r="O246" s="91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0" t="s">
        <v>171</v>
      </c>
      <c r="AT246" s="230" t="s">
        <v>166</v>
      </c>
      <c r="AU246" s="230" t="s">
        <v>86</v>
      </c>
      <c r="AY246" s="17" t="s">
        <v>163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7" t="s">
        <v>84</v>
      </c>
      <c r="BK246" s="231">
        <f>ROUND(I246*H246,2)</f>
        <v>0</v>
      </c>
      <c r="BL246" s="17" t="s">
        <v>171</v>
      </c>
      <c r="BM246" s="230" t="s">
        <v>351</v>
      </c>
    </row>
    <row r="247" s="2" customFormat="1">
      <c r="A247" s="38"/>
      <c r="B247" s="39"/>
      <c r="C247" s="40"/>
      <c r="D247" s="232" t="s">
        <v>173</v>
      </c>
      <c r="E247" s="40"/>
      <c r="F247" s="233" t="s">
        <v>352</v>
      </c>
      <c r="G247" s="40"/>
      <c r="H247" s="40"/>
      <c r="I247" s="234"/>
      <c r="J247" s="40"/>
      <c r="K247" s="40"/>
      <c r="L247" s="44"/>
      <c r="M247" s="235"/>
      <c r="N247" s="236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173</v>
      </c>
      <c r="AU247" s="17" t="s">
        <v>86</v>
      </c>
    </row>
    <row r="248" s="2" customFormat="1" ht="16.5" customHeight="1">
      <c r="A248" s="38"/>
      <c r="B248" s="39"/>
      <c r="C248" s="219" t="s">
        <v>353</v>
      </c>
      <c r="D248" s="219" t="s">
        <v>166</v>
      </c>
      <c r="E248" s="220" t="s">
        <v>354</v>
      </c>
      <c r="F248" s="221" t="s">
        <v>355</v>
      </c>
      <c r="G248" s="222" t="s">
        <v>283</v>
      </c>
      <c r="H248" s="223">
        <v>2</v>
      </c>
      <c r="I248" s="224"/>
      <c r="J248" s="225">
        <f>ROUND(I248*H248,2)</f>
        <v>0</v>
      </c>
      <c r="K248" s="221" t="s">
        <v>170</v>
      </c>
      <c r="L248" s="44"/>
      <c r="M248" s="226" t="s">
        <v>1</v>
      </c>
      <c r="N248" s="227" t="s">
        <v>41</v>
      </c>
      <c r="O248" s="91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0" t="s">
        <v>171</v>
      </c>
      <c r="AT248" s="230" t="s">
        <v>166</v>
      </c>
      <c r="AU248" s="230" t="s">
        <v>86</v>
      </c>
      <c r="AY248" s="17" t="s">
        <v>163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7" t="s">
        <v>84</v>
      </c>
      <c r="BK248" s="231">
        <f>ROUND(I248*H248,2)</f>
        <v>0</v>
      </c>
      <c r="BL248" s="17" t="s">
        <v>171</v>
      </c>
      <c r="BM248" s="230" t="s">
        <v>356</v>
      </c>
    </row>
    <row r="249" s="2" customFormat="1">
      <c r="A249" s="38"/>
      <c r="B249" s="39"/>
      <c r="C249" s="40"/>
      <c r="D249" s="232" t="s">
        <v>173</v>
      </c>
      <c r="E249" s="40"/>
      <c r="F249" s="233" t="s">
        <v>357</v>
      </c>
      <c r="G249" s="40"/>
      <c r="H249" s="40"/>
      <c r="I249" s="234"/>
      <c r="J249" s="40"/>
      <c r="K249" s="40"/>
      <c r="L249" s="44"/>
      <c r="M249" s="235"/>
      <c r="N249" s="236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173</v>
      </c>
      <c r="AU249" s="17" t="s">
        <v>86</v>
      </c>
    </row>
    <row r="250" s="2" customFormat="1" ht="16.5" customHeight="1">
      <c r="A250" s="38"/>
      <c r="B250" s="39"/>
      <c r="C250" s="219" t="s">
        <v>358</v>
      </c>
      <c r="D250" s="219" t="s">
        <v>166</v>
      </c>
      <c r="E250" s="220" t="s">
        <v>359</v>
      </c>
      <c r="F250" s="221" t="s">
        <v>360</v>
      </c>
      <c r="G250" s="222" t="s">
        <v>283</v>
      </c>
      <c r="H250" s="223">
        <v>2</v>
      </c>
      <c r="I250" s="224"/>
      <c r="J250" s="225">
        <f>ROUND(I250*H250,2)</f>
        <v>0</v>
      </c>
      <c r="K250" s="221" t="s">
        <v>170</v>
      </c>
      <c r="L250" s="44"/>
      <c r="M250" s="226" t="s">
        <v>1</v>
      </c>
      <c r="N250" s="227" t="s">
        <v>41</v>
      </c>
      <c r="O250" s="91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0" t="s">
        <v>171</v>
      </c>
      <c r="AT250" s="230" t="s">
        <v>166</v>
      </c>
      <c r="AU250" s="230" t="s">
        <v>86</v>
      </c>
      <c r="AY250" s="17" t="s">
        <v>163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7" t="s">
        <v>84</v>
      </c>
      <c r="BK250" s="231">
        <f>ROUND(I250*H250,2)</f>
        <v>0</v>
      </c>
      <c r="BL250" s="17" t="s">
        <v>171</v>
      </c>
      <c r="BM250" s="230" t="s">
        <v>361</v>
      </c>
    </row>
    <row r="251" s="2" customFormat="1">
      <c r="A251" s="38"/>
      <c r="B251" s="39"/>
      <c r="C251" s="40"/>
      <c r="D251" s="232" t="s">
        <v>173</v>
      </c>
      <c r="E251" s="40"/>
      <c r="F251" s="233" t="s">
        <v>362</v>
      </c>
      <c r="G251" s="40"/>
      <c r="H251" s="40"/>
      <c r="I251" s="234"/>
      <c r="J251" s="40"/>
      <c r="K251" s="40"/>
      <c r="L251" s="44"/>
      <c r="M251" s="235"/>
      <c r="N251" s="236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173</v>
      </c>
      <c r="AU251" s="17" t="s">
        <v>86</v>
      </c>
    </row>
    <row r="252" s="2" customFormat="1" ht="16.5" customHeight="1">
      <c r="A252" s="38"/>
      <c r="B252" s="39"/>
      <c r="C252" s="219" t="s">
        <v>363</v>
      </c>
      <c r="D252" s="219" t="s">
        <v>166</v>
      </c>
      <c r="E252" s="220" t="s">
        <v>364</v>
      </c>
      <c r="F252" s="221" t="s">
        <v>365</v>
      </c>
      <c r="G252" s="222" t="s">
        <v>283</v>
      </c>
      <c r="H252" s="223">
        <v>2</v>
      </c>
      <c r="I252" s="224"/>
      <c r="J252" s="225">
        <f>ROUND(I252*H252,2)</f>
        <v>0</v>
      </c>
      <c r="K252" s="221" t="s">
        <v>170</v>
      </c>
      <c r="L252" s="44"/>
      <c r="M252" s="226" t="s">
        <v>1</v>
      </c>
      <c r="N252" s="227" t="s">
        <v>41</v>
      </c>
      <c r="O252" s="91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0" t="s">
        <v>171</v>
      </c>
      <c r="AT252" s="230" t="s">
        <v>166</v>
      </c>
      <c r="AU252" s="230" t="s">
        <v>86</v>
      </c>
      <c r="AY252" s="17" t="s">
        <v>163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7" t="s">
        <v>84</v>
      </c>
      <c r="BK252" s="231">
        <f>ROUND(I252*H252,2)</f>
        <v>0</v>
      </c>
      <c r="BL252" s="17" t="s">
        <v>171</v>
      </c>
      <c r="BM252" s="230" t="s">
        <v>366</v>
      </c>
    </row>
    <row r="253" s="2" customFormat="1">
      <c r="A253" s="38"/>
      <c r="B253" s="39"/>
      <c r="C253" s="40"/>
      <c r="D253" s="232" t="s">
        <v>173</v>
      </c>
      <c r="E253" s="40"/>
      <c r="F253" s="233" t="s">
        <v>367</v>
      </c>
      <c r="G253" s="40"/>
      <c r="H253" s="40"/>
      <c r="I253" s="234"/>
      <c r="J253" s="40"/>
      <c r="K253" s="40"/>
      <c r="L253" s="44"/>
      <c r="M253" s="235"/>
      <c r="N253" s="236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173</v>
      </c>
      <c r="AU253" s="17" t="s">
        <v>86</v>
      </c>
    </row>
    <row r="254" s="2" customFormat="1" ht="16.5" customHeight="1">
      <c r="A254" s="38"/>
      <c r="B254" s="39"/>
      <c r="C254" s="219" t="s">
        <v>368</v>
      </c>
      <c r="D254" s="219" t="s">
        <v>166</v>
      </c>
      <c r="E254" s="220" t="s">
        <v>369</v>
      </c>
      <c r="F254" s="221" t="s">
        <v>370</v>
      </c>
      <c r="G254" s="222" t="s">
        <v>268</v>
      </c>
      <c r="H254" s="223">
        <v>75.659999999999997</v>
      </c>
      <c r="I254" s="224"/>
      <c r="J254" s="225">
        <f>ROUND(I254*H254,2)</f>
        <v>0</v>
      </c>
      <c r="K254" s="221" t="s">
        <v>170</v>
      </c>
      <c r="L254" s="44"/>
      <c r="M254" s="226" t="s">
        <v>1</v>
      </c>
      <c r="N254" s="227" t="s">
        <v>41</v>
      </c>
      <c r="O254" s="91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0" t="s">
        <v>171</v>
      </c>
      <c r="AT254" s="230" t="s">
        <v>166</v>
      </c>
      <c r="AU254" s="230" t="s">
        <v>86</v>
      </c>
      <c r="AY254" s="17" t="s">
        <v>163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7" t="s">
        <v>84</v>
      </c>
      <c r="BK254" s="231">
        <f>ROUND(I254*H254,2)</f>
        <v>0</v>
      </c>
      <c r="BL254" s="17" t="s">
        <v>171</v>
      </c>
      <c r="BM254" s="230" t="s">
        <v>371</v>
      </c>
    </row>
    <row r="255" s="2" customFormat="1">
      <c r="A255" s="38"/>
      <c r="B255" s="39"/>
      <c r="C255" s="40"/>
      <c r="D255" s="232" t="s">
        <v>173</v>
      </c>
      <c r="E255" s="40"/>
      <c r="F255" s="233" t="s">
        <v>372</v>
      </c>
      <c r="G255" s="40"/>
      <c r="H255" s="40"/>
      <c r="I255" s="234"/>
      <c r="J255" s="40"/>
      <c r="K255" s="40"/>
      <c r="L255" s="44"/>
      <c r="M255" s="235"/>
      <c r="N255" s="236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173</v>
      </c>
      <c r="AU255" s="17" t="s">
        <v>86</v>
      </c>
    </row>
    <row r="256" s="13" customFormat="1">
      <c r="A256" s="13"/>
      <c r="B256" s="237"/>
      <c r="C256" s="238"/>
      <c r="D256" s="232" t="s">
        <v>175</v>
      </c>
      <c r="E256" s="239" t="s">
        <v>1</v>
      </c>
      <c r="F256" s="240" t="s">
        <v>373</v>
      </c>
      <c r="G256" s="238"/>
      <c r="H256" s="239" t="s">
        <v>1</v>
      </c>
      <c r="I256" s="241"/>
      <c r="J256" s="238"/>
      <c r="K256" s="238"/>
      <c r="L256" s="242"/>
      <c r="M256" s="243"/>
      <c r="N256" s="244"/>
      <c r="O256" s="244"/>
      <c r="P256" s="244"/>
      <c r="Q256" s="244"/>
      <c r="R256" s="244"/>
      <c r="S256" s="244"/>
      <c r="T256" s="24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6" t="s">
        <v>175</v>
      </c>
      <c r="AU256" s="246" t="s">
        <v>86</v>
      </c>
      <c r="AV256" s="13" t="s">
        <v>84</v>
      </c>
      <c r="AW256" s="13" t="s">
        <v>33</v>
      </c>
      <c r="AX256" s="13" t="s">
        <v>76</v>
      </c>
      <c r="AY256" s="246" t="s">
        <v>163</v>
      </c>
    </row>
    <row r="257" s="14" customFormat="1">
      <c r="A257" s="14"/>
      <c r="B257" s="247"/>
      <c r="C257" s="248"/>
      <c r="D257" s="232" t="s">
        <v>175</v>
      </c>
      <c r="E257" s="249" t="s">
        <v>1</v>
      </c>
      <c r="F257" s="250" t="s">
        <v>374</v>
      </c>
      <c r="G257" s="248"/>
      <c r="H257" s="251">
        <v>75.659999999999997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7" t="s">
        <v>175</v>
      </c>
      <c r="AU257" s="257" t="s">
        <v>86</v>
      </c>
      <c r="AV257" s="14" t="s">
        <v>86</v>
      </c>
      <c r="AW257" s="14" t="s">
        <v>33</v>
      </c>
      <c r="AX257" s="14" t="s">
        <v>84</v>
      </c>
      <c r="AY257" s="257" t="s">
        <v>163</v>
      </c>
    </row>
    <row r="258" s="2" customFormat="1" ht="16.5" customHeight="1">
      <c r="A258" s="38"/>
      <c r="B258" s="39"/>
      <c r="C258" s="219" t="s">
        <v>375</v>
      </c>
      <c r="D258" s="219" t="s">
        <v>166</v>
      </c>
      <c r="E258" s="220" t="s">
        <v>376</v>
      </c>
      <c r="F258" s="221" t="s">
        <v>377</v>
      </c>
      <c r="G258" s="222" t="s">
        <v>268</v>
      </c>
      <c r="H258" s="223">
        <v>45.700000000000003</v>
      </c>
      <c r="I258" s="224"/>
      <c r="J258" s="225">
        <f>ROUND(I258*H258,2)</f>
        <v>0</v>
      </c>
      <c r="K258" s="221" t="s">
        <v>170</v>
      </c>
      <c r="L258" s="44"/>
      <c r="M258" s="226" t="s">
        <v>1</v>
      </c>
      <c r="N258" s="227" t="s">
        <v>41</v>
      </c>
      <c r="O258" s="91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0" t="s">
        <v>171</v>
      </c>
      <c r="AT258" s="230" t="s">
        <v>166</v>
      </c>
      <c r="AU258" s="230" t="s">
        <v>86</v>
      </c>
      <c r="AY258" s="17" t="s">
        <v>163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7" t="s">
        <v>84</v>
      </c>
      <c r="BK258" s="231">
        <f>ROUND(I258*H258,2)</f>
        <v>0</v>
      </c>
      <c r="BL258" s="17" t="s">
        <v>171</v>
      </c>
      <c r="BM258" s="230" t="s">
        <v>378</v>
      </c>
    </row>
    <row r="259" s="2" customFormat="1">
      <c r="A259" s="38"/>
      <c r="B259" s="39"/>
      <c r="C259" s="40"/>
      <c r="D259" s="232" t="s">
        <v>173</v>
      </c>
      <c r="E259" s="40"/>
      <c r="F259" s="233" t="s">
        <v>379</v>
      </c>
      <c r="G259" s="40"/>
      <c r="H259" s="40"/>
      <c r="I259" s="234"/>
      <c r="J259" s="40"/>
      <c r="K259" s="40"/>
      <c r="L259" s="44"/>
      <c r="M259" s="235"/>
      <c r="N259" s="236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173</v>
      </c>
      <c r="AU259" s="17" t="s">
        <v>86</v>
      </c>
    </row>
    <row r="260" s="2" customFormat="1" ht="16.5" customHeight="1">
      <c r="A260" s="38"/>
      <c r="B260" s="39"/>
      <c r="C260" s="219" t="s">
        <v>380</v>
      </c>
      <c r="D260" s="219" t="s">
        <v>166</v>
      </c>
      <c r="E260" s="220" t="s">
        <v>381</v>
      </c>
      <c r="F260" s="221" t="s">
        <v>382</v>
      </c>
      <c r="G260" s="222" t="s">
        <v>268</v>
      </c>
      <c r="H260" s="223">
        <v>45.700000000000003</v>
      </c>
      <c r="I260" s="224"/>
      <c r="J260" s="225">
        <f>ROUND(I260*H260,2)</f>
        <v>0</v>
      </c>
      <c r="K260" s="221" t="s">
        <v>170</v>
      </c>
      <c r="L260" s="44"/>
      <c r="M260" s="226" t="s">
        <v>1</v>
      </c>
      <c r="N260" s="227" t="s">
        <v>41</v>
      </c>
      <c r="O260" s="91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0" t="s">
        <v>171</v>
      </c>
      <c r="AT260" s="230" t="s">
        <v>166</v>
      </c>
      <c r="AU260" s="230" t="s">
        <v>86</v>
      </c>
      <c r="AY260" s="17" t="s">
        <v>163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7" t="s">
        <v>84</v>
      </c>
      <c r="BK260" s="231">
        <f>ROUND(I260*H260,2)</f>
        <v>0</v>
      </c>
      <c r="BL260" s="17" t="s">
        <v>171</v>
      </c>
      <c r="BM260" s="230" t="s">
        <v>383</v>
      </c>
    </row>
    <row r="261" s="2" customFormat="1">
      <c r="A261" s="38"/>
      <c r="B261" s="39"/>
      <c r="C261" s="40"/>
      <c r="D261" s="232" t="s">
        <v>173</v>
      </c>
      <c r="E261" s="40"/>
      <c r="F261" s="233" t="s">
        <v>384</v>
      </c>
      <c r="G261" s="40"/>
      <c r="H261" s="40"/>
      <c r="I261" s="234"/>
      <c r="J261" s="40"/>
      <c r="K261" s="40"/>
      <c r="L261" s="44"/>
      <c r="M261" s="235"/>
      <c r="N261" s="236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173</v>
      </c>
      <c r="AU261" s="17" t="s">
        <v>86</v>
      </c>
    </row>
    <row r="262" s="2" customFormat="1" ht="16.5" customHeight="1">
      <c r="A262" s="38"/>
      <c r="B262" s="39"/>
      <c r="C262" s="219" t="s">
        <v>385</v>
      </c>
      <c r="D262" s="219" t="s">
        <v>166</v>
      </c>
      <c r="E262" s="220" t="s">
        <v>386</v>
      </c>
      <c r="F262" s="221" t="s">
        <v>387</v>
      </c>
      <c r="G262" s="222" t="s">
        <v>268</v>
      </c>
      <c r="H262" s="223">
        <v>45.700000000000003</v>
      </c>
      <c r="I262" s="224"/>
      <c r="J262" s="225">
        <f>ROUND(I262*H262,2)</f>
        <v>0</v>
      </c>
      <c r="K262" s="221" t="s">
        <v>170</v>
      </c>
      <c r="L262" s="44"/>
      <c r="M262" s="226" t="s">
        <v>1</v>
      </c>
      <c r="N262" s="227" t="s">
        <v>41</v>
      </c>
      <c r="O262" s="91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0" t="s">
        <v>171</v>
      </c>
      <c r="AT262" s="230" t="s">
        <v>166</v>
      </c>
      <c r="AU262" s="230" t="s">
        <v>86</v>
      </c>
      <c r="AY262" s="17" t="s">
        <v>163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7" t="s">
        <v>84</v>
      </c>
      <c r="BK262" s="231">
        <f>ROUND(I262*H262,2)</f>
        <v>0</v>
      </c>
      <c r="BL262" s="17" t="s">
        <v>171</v>
      </c>
      <c r="BM262" s="230" t="s">
        <v>388</v>
      </c>
    </row>
    <row r="263" s="2" customFormat="1">
      <c r="A263" s="38"/>
      <c r="B263" s="39"/>
      <c r="C263" s="40"/>
      <c r="D263" s="232" t="s">
        <v>173</v>
      </c>
      <c r="E263" s="40"/>
      <c r="F263" s="233" t="s">
        <v>389</v>
      </c>
      <c r="G263" s="40"/>
      <c r="H263" s="40"/>
      <c r="I263" s="234"/>
      <c r="J263" s="40"/>
      <c r="K263" s="40"/>
      <c r="L263" s="44"/>
      <c r="M263" s="235"/>
      <c r="N263" s="236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173</v>
      </c>
      <c r="AU263" s="17" t="s">
        <v>86</v>
      </c>
    </row>
    <row r="264" s="2" customFormat="1" ht="16.5" customHeight="1">
      <c r="A264" s="38"/>
      <c r="B264" s="39"/>
      <c r="C264" s="219" t="s">
        <v>390</v>
      </c>
      <c r="D264" s="219" t="s">
        <v>166</v>
      </c>
      <c r="E264" s="220" t="s">
        <v>391</v>
      </c>
      <c r="F264" s="221" t="s">
        <v>392</v>
      </c>
      <c r="G264" s="222" t="s">
        <v>268</v>
      </c>
      <c r="H264" s="223">
        <v>45.700000000000003</v>
      </c>
      <c r="I264" s="224"/>
      <c r="J264" s="225">
        <f>ROUND(I264*H264,2)</f>
        <v>0</v>
      </c>
      <c r="K264" s="221" t="s">
        <v>170</v>
      </c>
      <c r="L264" s="44"/>
      <c r="M264" s="226" t="s">
        <v>1</v>
      </c>
      <c r="N264" s="227" t="s">
        <v>41</v>
      </c>
      <c r="O264" s="91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0" t="s">
        <v>171</v>
      </c>
      <c r="AT264" s="230" t="s">
        <v>166</v>
      </c>
      <c r="AU264" s="230" t="s">
        <v>86</v>
      </c>
      <c r="AY264" s="17" t="s">
        <v>163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7" t="s">
        <v>84</v>
      </c>
      <c r="BK264" s="231">
        <f>ROUND(I264*H264,2)</f>
        <v>0</v>
      </c>
      <c r="BL264" s="17" t="s">
        <v>171</v>
      </c>
      <c r="BM264" s="230" t="s">
        <v>393</v>
      </c>
    </row>
    <row r="265" s="2" customFormat="1">
      <c r="A265" s="38"/>
      <c r="B265" s="39"/>
      <c r="C265" s="40"/>
      <c r="D265" s="232" t="s">
        <v>173</v>
      </c>
      <c r="E265" s="40"/>
      <c r="F265" s="233" t="s">
        <v>394</v>
      </c>
      <c r="G265" s="40"/>
      <c r="H265" s="40"/>
      <c r="I265" s="234"/>
      <c r="J265" s="40"/>
      <c r="K265" s="40"/>
      <c r="L265" s="44"/>
      <c r="M265" s="235"/>
      <c r="N265" s="236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173</v>
      </c>
      <c r="AU265" s="17" t="s">
        <v>86</v>
      </c>
    </row>
    <row r="266" s="2" customFormat="1" ht="21.75" customHeight="1">
      <c r="A266" s="38"/>
      <c r="B266" s="39"/>
      <c r="C266" s="219" t="s">
        <v>395</v>
      </c>
      <c r="D266" s="219" t="s">
        <v>166</v>
      </c>
      <c r="E266" s="220" t="s">
        <v>396</v>
      </c>
      <c r="F266" s="221" t="s">
        <v>397</v>
      </c>
      <c r="G266" s="222" t="s">
        <v>268</v>
      </c>
      <c r="H266" s="223">
        <v>9</v>
      </c>
      <c r="I266" s="224"/>
      <c r="J266" s="225">
        <f>ROUND(I266*H266,2)</f>
        <v>0</v>
      </c>
      <c r="K266" s="221" t="s">
        <v>170</v>
      </c>
      <c r="L266" s="44"/>
      <c r="M266" s="226" t="s">
        <v>1</v>
      </c>
      <c r="N266" s="227" t="s">
        <v>41</v>
      </c>
      <c r="O266" s="91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0" t="s">
        <v>171</v>
      </c>
      <c r="AT266" s="230" t="s">
        <v>166</v>
      </c>
      <c r="AU266" s="230" t="s">
        <v>86</v>
      </c>
      <c r="AY266" s="17" t="s">
        <v>163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7" t="s">
        <v>84</v>
      </c>
      <c r="BK266" s="231">
        <f>ROUND(I266*H266,2)</f>
        <v>0</v>
      </c>
      <c r="BL266" s="17" t="s">
        <v>171</v>
      </c>
      <c r="BM266" s="230" t="s">
        <v>398</v>
      </c>
    </row>
    <row r="267" s="2" customFormat="1">
      <c r="A267" s="38"/>
      <c r="B267" s="39"/>
      <c r="C267" s="40"/>
      <c r="D267" s="232" t="s">
        <v>173</v>
      </c>
      <c r="E267" s="40"/>
      <c r="F267" s="233" t="s">
        <v>399</v>
      </c>
      <c r="G267" s="40"/>
      <c r="H267" s="40"/>
      <c r="I267" s="234"/>
      <c r="J267" s="40"/>
      <c r="K267" s="40"/>
      <c r="L267" s="44"/>
      <c r="M267" s="235"/>
      <c r="N267" s="236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173</v>
      </c>
      <c r="AU267" s="17" t="s">
        <v>86</v>
      </c>
    </row>
    <row r="268" s="2" customFormat="1" ht="21.75" customHeight="1">
      <c r="A268" s="38"/>
      <c r="B268" s="39"/>
      <c r="C268" s="219" t="s">
        <v>400</v>
      </c>
      <c r="D268" s="219" t="s">
        <v>166</v>
      </c>
      <c r="E268" s="220" t="s">
        <v>401</v>
      </c>
      <c r="F268" s="221" t="s">
        <v>402</v>
      </c>
      <c r="G268" s="222" t="s">
        <v>268</v>
      </c>
      <c r="H268" s="223">
        <v>9</v>
      </c>
      <c r="I268" s="224"/>
      <c r="J268" s="225">
        <f>ROUND(I268*H268,2)</f>
        <v>0</v>
      </c>
      <c r="K268" s="221" t="s">
        <v>170</v>
      </c>
      <c r="L268" s="44"/>
      <c r="M268" s="226" t="s">
        <v>1</v>
      </c>
      <c r="N268" s="227" t="s">
        <v>41</v>
      </c>
      <c r="O268" s="91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0" t="s">
        <v>171</v>
      </c>
      <c r="AT268" s="230" t="s">
        <v>166</v>
      </c>
      <c r="AU268" s="230" t="s">
        <v>86</v>
      </c>
      <c r="AY268" s="17" t="s">
        <v>163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7" t="s">
        <v>84</v>
      </c>
      <c r="BK268" s="231">
        <f>ROUND(I268*H268,2)</f>
        <v>0</v>
      </c>
      <c r="BL268" s="17" t="s">
        <v>171</v>
      </c>
      <c r="BM268" s="230" t="s">
        <v>403</v>
      </c>
    </row>
    <row r="269" s="2" customFormat="1">
      <c r="A269" s="38"/>
      <c r="B269" s="39"/>
      <c r="C269" s="40"/>
      <c r="D269" s="232" t="s">
        <v>173</v>
      </c>
      <c r="E269" s="40"/>
      <c r="F269" s="233" t="s">
        <v>404</v>
      </c>
      <c r="G269" s="40"/>
      <c r="H269" s="40"/>
      <c r="I269" s="234"/>
      <c r="J269" s="40"/>
      <c r="K269" s="40"/>
      <c r="L269" s="44"/>
      <c r="M269" s="235"/>
      <c r="N269" s="236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173</v>
      </c>
      <c r="AU269" s="17" t="s">
        <v>86</v>
      </c>
    </row>
    <row r="270" s="2" customFormat="1" ht="16.5" customHeight="1">
      <c r="A270" s="38"/>
      <c r="B270" s="39"/>
      <c r="C270" s="219" t="s">
        <v>405</v>
      </c>
      <c r="D270" s="219" t="s">
        <v>166</v>
      </c>
      <c r="E270" s="220" t="s">
        <v>406</v>
      </c>
      <c r="F270" s="221" t="s">
        <v>407</v>
      </c>
      <c r="G270" s="222" t="s">
        <v>268</v>
      </c>
      <c r="H270" s="223">
        <v>50</v>
      </c>
      <c r="I270" s="224"/>
      <c r="J270" s="225">
        <f>ROUND(I270*H270,2)</f>
        <v>0</v>
      </c>
      <c r="K270" s="221" t="s">
        <v>170</v>
      </c>
      <c r="L270" s="44"/>
      <c r="M270" s="226" t="s">
        <v>1</v>
      </c>
      <c r="N270" s="227" t="s">
        <v>41</v>
      </c>
      <c r="O270" s="91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0" t="s">
        <v>171</v>
      </c>
      <c r="AT270" s="230" t="s">
        <v>166</v>
      </c>
      <c r="AU270" s="230" t="s">
        <v>86</v>
      </c>
      <c r="AY270" s="17" t="s">
        <v>163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7" t="s">
        <v>84</v>
      </c>
      <c r="BK270" s="231">
        <f>ROUND(I270*H270,2)</f>
        <v>0</v>
      </c>
      <c r="BL270" s="17" t="s">
        <v>171</v>
      </c>
      <c r="BM270" s="230" t="s">
        <v>408</v>
      </c>
    </row>
    <row r="271" s="2" customFormat="1">
      <c r="A271" s="38"/>
      <c r="B271" s="39"/>
      <c r="C271" s="40"/>
      <c r="D271" s="232" t="s">
        <v>173</v>
      </c>
      <c r="E271" s="40"/>
      <c r="F271" s="233" t="s">
        <v>409</v>
      </c>
      <c r="G271" s="40"/>
      <c r="H271" s="40"/>
      <c r="I271" s="234"/>
      <c r="J271" s="40"/>
      <c r="K271" s="40"/>
      <c r="L271" s="44"/>
      <c r="M271" s="235"/>
      <c r="N271" s="236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173</v>
      </c>
      <c r="AU271" s="17" t="s">
        <v>86</v>
      </c>
    </row>
    <row r="272" s="14" customFormat="1">
      <c r="A272" s="14"/>
      <c r="B272" s="247"/>
      <c r="C272" s="248"/>
      <c r="D272" s="232" t="s">
        <v>175</v>
      </c>
      <c r="E272" s="249" t="s">
        <v>110</v>
      </c>
      <c r="F272" s="250" t="s">
        <v>112</v>
      </c>
      <c r="G272" s="248"/>
      <c r="H272" s="251">
        <v>50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7" t="s">
        <v>175</v>
      </c>
      <c r="AU272" s="257" t="s">
        <v>86</v>
      </c>
      <c r="AV272" s="14" t="s">
        <v>86</v>
      </c>
      <c r="AW272" s="14" t="s">
        <v>33</v>
      </c>
      <c r="AX272" s="14" t="s">
        <v>84</v>
      </c>
      <c r="AY272" s="257" t="s">
        <v>163</v>
      </c>
    </row>
    <row r="273" s="2" customFormat="1" ht="16.5" customHeight="1">
      <c r="A273" s="38"/>
      <c r="B273" s="39"/>
      <c r="C273" s="219" t="s">
        <v>410</v>
      </c>
      <c r="D273" s="219" t="s">
        <v>166</v>
      </c>
      <c r="E273" s="220" t="s">
        <v>411</v>
      </c>
      <c r="F273" s="221" t="s">
        <v>412</v>
      </c>
      <c r="G273" s="222" t="s">
        <v>268</v>
      </c>
      <c r="H273" s="223">
        <v>4</v>
      </c>
      <c r="I273" s="224"/>
      <c r="J273" s="225">
        <f>ROUND(I273*H273,2)</f>
        <v>0</v>
      </c>
      <c r="K273" s="221" t="s">
        <v>170</v>
      </c>
      <c r="L273" s="44"/>
      <c r="M273" s="226" t="s">
        <v>1</v>
      </c>
      <c r="N273" s="227" t="s">
        <v>41</v>
      </c>
      <c r="O273" s="91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0" t="s">
        <v>171</v>
      </c>
      <c r="AT273" s="230" t="s">
        <v>166</v>
      </c>
      <c r="AU273" s="230" t="s">
        <v>86</v>
      </c>
      <c r="AY273" s="17" t="s">
        <v>163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7" t="s">
        <v>84</v>
      </c>
      <c r="BK273" s="231">
        <f>ROUND(I273*H273,2)</f>
        <v>0</v>
      </c>
      <c r="BL273" s="17" t="s">
        <v>171</v>
      </c>
      <c r="BM273" s="230" t="s">
        <v>413</v>
      </c>
    </row>
    <row r="274" s="2" customFormat="1">
      <c r="A274" s="38"/>
      <c r="B274" s="39"/>
      <c r="C274" s="40"/>
      <c r="D274" s="232" t="s">
        <v>173</v>
      </c>
      <c r="E274" s="40"/>
      <c r="F274" s="233" t="s">
        <v>414</v>
      </c>
      <c r="G274" s="40"/>
      <c r="H274" s="40"/>
      <c r="I274" s="234"/>
      <c r="J274" s="40"/>
      <c r="K274" s="40"/>
      <c r="L274" s="44"/>
      <c r="M274" s="235"/>
      <c r="N274" s="236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173</v>
      </c>
      <c r="AU274" s="17" t="s">
        <v>86</v>
      </c>
    </row>
    <row r="275" s="13" customFormat="1">
      <c r="A275" s="13"/>
      <c r="B275" s="237"/>
      <c r="C275" s="238"/>
      <c r="D275" s="232" t="s">
        <v>175</v>
      </c>
      <c r="E275" s="239" t="s">
        <v>1</v>
      </c>
      <c r="F275" s="240" t="s">
        <v>415</v>
      </c>
      <c r="G275" s="238"/>
      <c r="H275" s="239" t="s">
        <v>1</v>
      </c>
      <c r="I275" s="241"/>
      <c r="J275" s="238"/>
      <c r="K275" s="238"/>
      <c r="L275" s="242"/>
      <c r="M275" s="243"/>
      <c r="N275" s="244"/>
      <c r="O275" s="244"/>
      <c r="P275" s="244"/>
      <c r="Q275" s="244"/>
      <c r="R275" s="244"/>
      <c r="S275" s="244"/>
      <c r="T275" s="24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6" t="s">
        <v>175</v>
      </c>
      <c r="AU275" s="246" t="s">
        <v>86</v>
      </c>
      <c r="AV275" s="13" t="s">
        <v>84</v>
      </c>
      <c r="AW275" s="13" t="s">
        <v>33</v>
      </c>
      <c r="AX275" s="13" t="s">
        <v>76</v>
      </c>
      <c r="AY275" s="246" t="s">
        <v>163</v>
      </c>
    </row>
    <row r="276" s="14" customFormat="1">
      <c r="A276" s="14"/>
      <c r="B276" s="247"/>
      <c r="C276" s="248"/>
      <c r="D276" s="232" t="s">
        <v>175</v>
      </c>
      <c r="E276" s="249" t="s">
        <v>1</v>
      </c>
      <c r="F276" s="250" t="s">
        <v>416</v>
      </c>
      <c r="G276" s="248"/>
      <c r="H276" s="251">
        <v>4</v>
      </c>
      <c r="I276" s="252"/>
      <c r="J276" s="248"/>
      <c r="K276" s="248"/>
      <c r="L276" s="253"/>
      <c r="M276" s="254"/>
      <c r="N276" s="255"/>
      <c r="O276" s="255"/>
      <c r="P276" s="255"/>
      <c r="Q276" s="255"/>
      <c r="R276" s="255"/>
      <c r="S276" s="255"/>
      <c r="T276" s="25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7" t="s">
        <v>175</v>
      </c>
      <c r="AU276" s="257" t="s">
        <v>86</v>
      </c>
      <c r="AV276" s="14" t="s">
        <v>86</v>
      </c>
      <c r="AW276" s="14" t="s">
        <v>33</v>
      </c>
      <c r="AX276" s="14" t="s">
        <v>84</v>
      </c>
      <c r="AY276" s="257" t="s">
        <v>163</v>
      </c>
    </row>
    <row r="277" s="2" customFormat="1" ht="16.5" customHeight="1">
      <c r="A277" s="38"/>
      <c r="B277" s="39"/>
      <c r="C277" s="219" t="s">
        <v>417</v>
      </c>
      <c r="D277" s="219" t="s">
        <v>166</v>
      </c>
      <c r="E277" s="220" t="s">
        <v>418</v>
      </c>
      <c r="F277" s="221" t="s">
        <v>419</v>
      </c>
      <c r="G277" s="222" t="s">
        <v>185</v>
      </c>
      <c r="H277" s="223">
        <v>32.866999999999997</v>
      </c>
      <c r="I277" s="224"/>
      <c r="J277" s="225">
        <f>ROUND(I277*H277,2)</f>
        <v>0</v>
      </c>
      <c r="K277" s="221" t="s">
        <v>170</v>
      </c>
      <c r="L277" s="44"/>
      <c r="M277" s="226" t="s">
        <v>1</v>
      </c>
      <c r="N277" s="227" t="s">
        <v>41</v>
      </c>
      <c r="O277" s="91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0" t="s">
        <v>171</v>
      </c>
      <c r="AT277" s="230" t="s">
        <v>166</v>
      </c>
      <c r="AU277" s="230" t="s">
        <v>86</v>
      </c>
      <c r="AY277" s="17" t="s">
        <v>163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7" t="s">
        <v>84</v>
      </c>
      <c r="BK277" s="231">
        <f>ROUND(I277*H277,2)</f>
        <v>0</v>
      </c>
      <c r="BL277" s="17" t="s">
        <v>171</v>
      </c>
      <c r="BM277" s="230" t="s">
        <v>420</v>
      </c>
    </row>
    <row r="278" s="2" customFormat="1">
      <c r="A278" s="38"/>
      <c r="B278" s="39"/>
      <c r="C278" s="40"/>
      <c r="D278" s="232" t="s">
        <v>173</v>
      </c>
      <c r="E278" s="40"/>
      <c r="F278" s="233" t="s">
        <v>421</v>
      </c>
      <c r="G278" s="40"/>
      <c r="H278" s="40"/>
      <c r="I278" s="234"/>
      <c r="J278" s="40"/>
      <c r="K278" s="40"/>
      <c r="L278" s="44"/>
      <c r="M278" s="235"/>
      <c r="N278" s="236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173</v>
      </c>
      <c r="AU278" s="17" t="s">
        <v>86</v>
      </c>
    </row>
    <row r="279" s="14" customFormat="1">
      <c r="A279" s="14"/>
      <c r="B279" s="247"/>
      <c r="C279" s="248"/>
      <c r="D279" s="232" t="s">
        <v>175</v>
      </c>
      <c r="E279" s="249" t="s">
        <v>1</v>
      </c>
      <c r="F279" s="250" t="s">
        <v>422</v>
      </c>
      <c r="G279" s="248"/>
      <c r="H279" s="251">
        <v>32.866999999999997</v>
      </c>
      <c r="I279" s="252"/>
      <c r="J279" s="248"/>
      <c r="K279" s="248"/>
      <c r="L279" s="253"/>
      <c r="M279" s="254"/>
      <c r="N279" s="255"/>
      <c r="O279" s="255"/>
      <c r="P279" s="255"/>
      <c r="Q279" s="255"/>
      <c r="R279" s="255"/>
      <c r="S279" s="255"/>
      <c r="T279" s="25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7" t="s">
        <v>175</v>
      </c>
      <c r="AU279" s="257" t="s">
        <v>86</v>
      </c>
      <c r="AV279" s="14" t="s">
        <v>86</v>
      </c>
      <c r="AW279" s="14" t="s">
        <v>33</v>
      </c>
      <c r="AX279" s="14" t="s">
        <v>84</v>
      </c>
      <c r="AY279" s="257" t="s">
        <v>163</v>
      </c>
    </row>
    <row r="280" s="2" customFormat="1" ht="16.5" customHeight="1">
      <c r="A280" s="38"/>
      <c r="B280" s="39"/>
      <c r="C280" s="219" t="s">
        <v>423</v>
      </c>
      <c r="D280" s="219" t="s">
        <v>166</v>
      </c>
      <c r="E280" s="220" t="s">
        <v>424</v>
      </c>
      <c r="F280" s="221" t="s">
        <v>425</v>
      </c>
      <c r="G280" s="222" t="s">
        <v>185</v>
      </c>
      <c r="H280" s="223">
        <v>33.75</v>
      </c>
      <c r="I280" s="224"/>
      <c r="J280" s="225">
        <f>ROUND(I280*H280,2)</f>
        <v>0</v>
      </c>
      <c r="K280" s="221" t="s">
        <v>170</v>
      </c>
      <c r="L280" s="44"/>
      <c r="M280" s="226" t="s">
        <v>1</v>
      </c>
      <c r="N280" s="227" t="s">
        <v>41</v>
      </c>
      <c r="O280" s="91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0" t="s">
        <v>171</v>
      </c>
      <c r="AT280" s="230" t="s">
        <v>166</v>
      </c>
      <c r="AU280" s="230" t="s">
        <v>86</v>
      </c>
      <c r="AY280" s="17" t="s">
        <v>163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7" t="s">
        <v>84</v>
      </c>
      <c r="BK280" s="231">
        <f>ROUND(I280*H280,2)</f>
        <v>0</v>
      </c>
      <c r="BL280" s="17" t="s">
        <v>171</v>
      </c>
      <c r="BM280" s="230" t="s">
        <v>426</v>
      </c>
    </row>
    <row r="281" s="2" customFormat="1">
      <c r="A281" s="38"/>
      <c r="B281" s="39"/>
      <c r="C281" s="40"/>
      <c r="D281" s="232" t="s">
        <v>173</v>
      </c>
      <c r="E281" s="40"/>
      <c r="F281" s="233" t="s">
        <v>427</v>
      </c>
      <c r="G281" s="40"/>
      <c r="H281" s="40"/>
      <c r="I281" s="234"/>
      <c r="J281" s="40"/>
      <c r="K281" s="40"/>
      <c r="L281" s="44"/>
      <c r="M281" s="235"/>
      <c r="N281" s="236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173</v>
      </c>
      <c r="AU281" s="17" t="s">
        <v>86</v>
      </c>
    </row>
    <row r="282" s="14" customFormat="1">
      <c r="A282" s="14"/>
      <c r="B282" s="247"/>
      <c r="C282" s="248"/>
      <c r="D282" s="232" t="s">
        <v>175</v>
      </c>
      <c r="E282" s="249" t="s">
        <v>1</v>
      </c>
      <c r="F282" s="250" t="s">
        <v>428</v>
      </c>
      <c r="G282" s="248"/>
      <c r="H282" s="251">
        <v>33.75</v>
      </c>
      <c r="I282" s="252"/>
      <c r="J282" s="248"/>
      <c r="K282" s="248"/>
      <c r="L282" s="253"/>
      <c r="M282" s="254"/>
      <c r="N282" s="255"/>
      <c r="O282" s="255"/>
      <c r="P282" s="255"/>
      <c r="Q282" s="255"/>
      <c r="R282" s="255"/>
      <c r="S282" s="255"/>
      <c r="T282" s="25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7" t="s">
        <v>175</v>
      </c>
      <c r="AU282" s="257" t="s">
        <v>86</v>
      </c>
      <c r="AV282" s="14" t="s">
        <v>86</v>
      </c>
      <c r="AW282" s="14" t="s">
        <v>33</v>
      </c>
      <c r="AX282" s="14" t="s">
        <v>84</v>
      </c>
      <c r="AY282" s="257" t="s">
        <v>163</v>
      </c>
    </row>
    <row r="283" s="12" customFormat="1" ht="25.92" customHeight="1">
      <c r="A283" s="12"/>
      <c r="B283" s="203"/>
      <c r="C283" s="204"/>
      <c r="D283" s="205" t="s">
        <v>75</v>
      </c>
      <c r="E283" s="206" t="s">
        <v>429</v>
      </c>
      <c r="F283" s="206" t="s">
        <v>430</v>
      </c>
      <c r="G283" s="204"/>
      <c r="H283" s="204"/>
      <c r="I283" s="207"/>
      <c r="J283" s="208">
        <f>BK283</f>
        <v>0</v>
      </c>
      <c r="K283" s="204"/>
      <c r="L283" s="209"/>
      <c r="M283" s="210"/>
      <c r="N283" s="211"/>
      <c r="O283" s="211"/>
      <c r="P283" s="212">
        <f>SUM(P284:P316)</f>
        <v>0</v>
      </c>
      <c r="Q283" s="211"/>
      <c r="R283" s="212">
        <f>SUM(R284:R316)</f>
        <v>1422.24262</v>
      </c>
      <c r="S283" s="211"/>
      <c r="T283" s="213">
        <f>SUM(T284:T316)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4" t="s">
        <v>189</v>
      </c>
      <c r="AT283" s="215" t="s">
        <v>75</v>
      </c>
      <c r="AU283" s="215" t="s">
        <v>76</v>
      </c>
      <c r="AY283" s="214" t="s">
        <v>163</v>
      </c>
      <c r="BK283" s="216">
        <f>SUM(BK284:BK316)</f>
        <v>0</v>
      </c>
    </row>
    <row r="284" s="2" customFormat="1" ht="16.5" customHeight="1">
      <c r="A284" s="38"/>
      <c r="B284" s="39"/>
      <c r="C284" s="269" t="s">
        <v>431</v>
      </c>
      <c r="D284" s="269" t="s">
        <v>429</v>
      </c>
      <c r="E284" s="270" t="s">
        <v>432</v>
      </c>
      <c r="F284" s="271" t="s">
        <v>433</v>
      </c>
      <c r="G284" s="272" t="s">
        <v>434</v>
      </c>
      <c r="H284" s="273">
        <v>1408.875</v>
      </c>
      <c r="I284" s="274"/>
      <c r="J284" s="275">
        <f>ROUND(I284*H284,2)</f>
        <v>0</v>
      </c>
      <c r="K284" s="271" t="s">
        <v>170</v>
      </c>
      <c r="L284" s="276"/>
      <c r="M284" s="277" t="s">
        <v>1</v>
      </c>
      <c r="N284" s="278" t="s">
        <v>41</v>
      </c>
      <c r="O284" s="91"/>
      <c r="P284" s="228">
        <f>O284*H284</f>
        <v>0</v>
      </c>
      <c r="Q284" s="228">
        <v>1</v>
      </c>
      <c r="R284" s="228">
        <f>Q284*H284</f>
        <v>1408.875</v>
      </c>
      <c r="S284" s="228">
        <v>0</v>
      </c>
      <c r="T284" s="229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0" t="s">
        <v>223</v>
      </c>
      <c r="AT284" s="230" t="s">
        <v>429</v>
      </c>
      <c r="AU284" s="230" t="s">
        <v>84</v>
      </c>
      <c r="AY284" s="17" t="s">
        <v>163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7" t="s">
        <v>84</v>
      </c>
      <c r="BK284" s="231">
        <f>ROUND(I284*H284,2)</f>
        <v>0</v>
      </c>
      <c r="BL284" s="17" t="s">
        <v>171</v>
      </c>
      <c r="BM284" s="230" t="s">
        <v>435</v>
      </c>
    </row>
    <row r="285" s="2" customFormat="1">
      <c r="A285" s="38"/>
      <c r="B285" s="39"/>
      <c r="C285" s="40"/>
      <c r="D285" s="232" t="s">
        <v>173</v>
      </c>
      <c r="E285" s="40"/>
      <c r="F285" s="233" t="s">
        <v>433</v>
      </c>
      <c r="G285" s="40"/>
      <c r="H285" s="40"/>
      <c r="I285" s="234"/>
      <c r="J285" s="40"/>
      <c r="K285" s="40"/>
      <c r="L285" s="44"/>
      <c r="M285" s="235"/>
      <c r="N285" s="236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173</v>
      </c>
      <c r="AU285" s="17" t="s">
        <v>84</v>
      </c>
    </row>
    <row r="286" s="14" customFormat="1">
      <c r="A286" s="14"/>
      <c r="B286" s="247"/>
      <c r="C286" s="248"/>
      <c r="D286" s="232" t="s">
        <v>175</v>
      </c>
      <c r="E286" s="249" t="s">
        <v>121</v>
      </c>
      <c r="F286" s="250" t="s">
        <v>436</v>
      </c>
      <c r="G286" s="248"/>
      <c r="H286" s="251">
        <v>1408.875</v>
      </c>
      <c r="I286" s="252"/>
      <c r="J286" s="248"/>
      <c r="K286" s="248"/>
      <c r="L286" s="253"/>
      <c r="M286" s="254"/>
      <c r="N286" s="255"/>
      <c r="O286" s="255"/>
      <c r="P286" s="255"/>
      <c r="Q286" s="255"/>
      <c r="R286" s="255"/>
      <c r="S286" s="255"/>
      <c r="T286" s="25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7" t="s">
        <v>175</v>
      </c>
      <c r="AU286" s="257" t="s">
        <v>84</v>
      </c>
      <c r="AV286" s="14" t="s">
        <v>86</v>
      </c>
      <c r="AW286" s="14" t="s">
        <v>33</v>
      </c>
      <c r="AX286" s="14" t="s">
        <v>84</v>
      </c>
      <c r="AY286" s="257" t="s">
        <v>163</v>
      </c>
    </row>
    <row r="287" s="2" customFormat="1" ht="16.5" customHeight="1">
      <c r="A287" s="38"/>
      <c r="B287" s="39"/>
      <c r="C287" s="269" t="s">
        <v>437</v>
      </c>
      <c r="D287" s="269" t="s">
        <v>429</v>
      </c>
      <c r="E287" s="270" t="s">
        <v>438</v>
      </c>
      <c r="F287" s="271" t="s">
        <v>439</v>
      </c>
      <c r="G287" s="272" t="s">
        <v>434</v>
      </c>
      <c r="H287" s="273">
        <v>13.158</v>
      </c>
      <c r="I287" s="274"/>
      <c r="J287" s="275">
        <f>ROUND(I287*H287,2)</f>
        <v>0</v>
      </c>
      <c r="K287" s="271" t="s">
        <v>170</v>
      </c>
      <c r="L287" s="276"/>
      <c r="M287" s="277" t="s">
        <v>1</v>
      </c>
      <c r="N287" s="278" t="s">
        <v>41</v>
      </c>
      <c r="O287" s="91"/>
      <c r="P287" s="228">
        <f>O287*H287</f>
        <v>0</v>
      </c>
      <c r="Q287" s="228">
        <v>1</v>
      </c>
      <c r="R287" s="228">
        <f>Q287*H287</f>
        <v>13.158</v>
      </c>
      <c r="S287" s="228">
        <v>0</v>
      </c>
      <c r="T287" s="229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0" t="s">
        <v>223</v>
      </c>
      <c r="AT287" s="230" t="s">
        <v>429</v>
      </c>
      <c r="AU287" s="230" t="s">
        <v>84</v>
      </c>
      <c r="AY287" s="17" t="s">
        <v>163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7" t="s">
        <v>84</v>
      </c>
      <c r="BK287" s="231">
        <f>ROUND(I287*H287,2)</f>
        <v>0</v>
      </c>
      <c r="BL287" s="17" t="s">
        <v>171</v>
      </c>
      <c r="BM287" s="230" t="s">
        <v>440</v>
      </c>
    </row>
    <row r="288" s="2" customFormat="1">
      <c r="A288" s="38"/>
      <c r="B288" s="39"/>
      <c r="C288" s="40"/>
      <c r="D288" s="232" t="s">
        <v>173</v>
      </c>
      <c r="E288" s="40"/>
      <c r="F288" s="233" t="s">
        <v>439</v>
      </c>
      <c r="G288" s="40"/>
      <c r="H288" s="40"/>
      <c r="I288" s="234"/>
      <c r="J288" s="40"/>
      <c r="K288" s="40"/>
      <c r="L288" s="44"/>
      <c r="M288" s="235"/>
      <c r="N288" s="236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173</v>
      </c>
      <c r="AU288" s="17" t="s">
        <v>84</v>
      </c>
    </row>
    <row r="289" s="13" customFormat="1">
      <c r="A289" s="13"/>
      <c r="B289" s="237"/>
      <c r="C289" s="238"/>
      <c r="D289" s="232" t="s">
        <v>175</v>
      </c>
      <c r="E289" s="239" t="s">
        <v>1</v>
      </c>
      <c r="F289" s="240" t="s">
        <v>441</v>
      </c>
      <c r="G289" s="238"/>
      <c r="H289" s="239" t="s">
        <v>1</v>
      </c>
      <c r="I289" s="241"/>
      <c r="J289" s="238"/>
      <c r="K289" s="238"/>
      <c r="L289" s="242"/>
      <c r="M289" s="243"/>
      <c r="N289" s="244"/>
      <c r="O289" s="244"/>
      <c r="P289" s="244"/>
      <c r="Q289" s="244"/>
      <c r="R289" s="244"/>
      <c r="S289" s="244"/>
      <c r="T289" s="24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6" t="s">
        <v>175</v>
      </c>
      <c r="AU289" s="246" t="s">
        <v>84</v>
      </c>
      <c r="AV289" s="13" t="s">
        <v>84</v>
      </c>
      <c r="AW289" s="13" t="s">
        <v>33</v>
      </c>
      <c r="AX289" s="13" t="s">
        <v>76</v>
      </c>
      <c r="AY289" s="246" t="s">
        <v>163</v>
      </c>
    </row>
    <row r="290" s="14" customFormat="1">
      <c r="A290" s="14"/>
      <c r="B290" s="247"/>
      <c r="C290" s="248"/>
      <c r="D290" s="232" t="s">
        <v>175</v>
      </c>
      <c r="E290" s="249" t="s">
        <v>127</v>
      </c>
      <c r="F290" s="250" t="s">
        <v>442</v>
      </c>
      <c r="G290" s="248"/>
      <c r="H290" s="251">
        <v>13.158</v>
      </c>
      <c r="I290" s="252"/>
      <c r="J290" s="248"/>
      <c r="K290" s="248"/>
      <c r="L290" s="253"/>
      <c r="M290" s="254"/>
      <c r="N290" s="255"/>
      <c r="O290" s="255"/>
      <c r="P290" s="255"/>
      <c r="Q290" s="255"/>
      <c r="R290" s="255"/>
      <c r="S290" s="255"/>
      <c r="T290" s="25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7" t="s">
        <v>175</v>
      </c>
      <c r="AU290" s="257" t="s">
        <v>84</v>
      </c>
      <c r="AV290" s="14" t="s">
        <v>86</v>
      </c>
      <c r="AW290" s="14" t="s">
        <v>33</v>
      </c>
      <c r="AX290" s="14" t="s">
        <v>84</v>
      </c>
      <c r="AY290" s="257" t="s">
        <v>163</v>
      </c>
    </row>
    <row r="291" s="2" customFormat="1" ht="16.5" customHeight="1">
      <c r="A291" s="38"/>
      <c r="B291" s="39"/>
      <c r="C291" s="269" t="s">
        <v>443</v>
      </c>
      <c r="D291" s="269" t="s">
        <v>429</v>
      </c>
      <c r="E291" s="270" t="s">
        <v>444</v>
      </c>
      <c r="F291" s="271" t="s">
        <v>445</v>
      </c>
      <c r="G291" s="272" t="s">
        <v>268</v>
      </c>
      <c r="H291" s="273">
        <v>50</v>
      </c>
      <c r="I291" s="274"/>
      <c r="J291" s="275">
        <f>ROUND(I291*H291,2)</f>
        <v>0</v>
      </c>
      <c r="K291" s="271" t="s">
        <v>170</v>
      </c>
      <c r="L291" s="276"/>
      <c r="M291" s="277" t="s">
        <v>1</v>
      </c>
      <c r="N291" s="278" t="s">
        <v>41</v>
      </c>
      <c r="O291" s="91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0" t="s">
        <v>223</v>
      </c>
      <c r="AT291" s="230" t="s">
        <v>429</v>
      </c>
      <c r="AU291" s="230" t="s">
        <v>84</v>
      </c>
      <c r="AY291" s="17" t="s">
        <v>163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7" t="s">
        <v>84</v>
      </c>
      <c r="BK291" s="231">
        <f>ROUND(I291*H291,2)</f>
        <v>0</v>
      </c>
      <c r="BL291" s="17" t="s">
        <v>171</v>
      </c>
      <c r="BM291" s="230" t="s">
        <v>446</v>
      </c>
    </row>
    <row r="292" s="2" customFormat="1">
      <c r="A292" s="38"/>
      <c r="B292" s="39"/>
      <c r="C292" s="40"/>
      <c r="D292" s="232" t="s">
        <v>173</v>
      </c>
      <c r="E292" s="40"/>
      <c r="F292" s="233" t="s">
        <v>445</v>
      </c>
      <c r="G292" s="40"/>
      <c r="H292" s="40"/>
      <c r="I292" s="234"/>
      <c r="J292" s="40"/>
      <c r="K292" s="40"/>
      <c r="L292" s="44"/>
      <c r="M292" s="235"/>
      <c r="N292" s="236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173</v>
      </c>
      <c r="AU292" s="17" t="s">
        <v>84</v>
      </c>
    </row>
    <row r="293" s="2" customFormat="1">
      <c r="A293" s="38"/>
      <c r="B293" s="39"/>
      <c r="C293" s="40"/>
      <c r="D293" s="232" t="s">
        <v>447</v>
      </c>
      <c r="E293" s="40"/>
      <c r="F293" s="279" t="s">
        <v>448</v>
      </c>
      <c r="G293" s="40"/>
      <c r="H293" s="40"/>
      <c r="I293" s="234"/>
      <c r="J293" s="40"/>
      <c r="K293" s="40"/>
      <c r="L293" s="44"/>
      <c r="M293" s="235"/>
      <c r="N293" s="236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447</v>
      </c>
      <c r="AU293" s="17" t="s">
        <v>84</v>
      </c>
    </row>
    <row r="294" s="14" customFormat="1">
      <c r="A294" s="14"/>
      <c r="B294" s="247"/>
      <c r="C294" s="248"/>
      <c r="D294" s="232" t="s">
        <v>175</v>
      </c>
      <c r="E294" s="249" t="s">
        <v>1</v>
      </c>
      <c r="F294" s="250" t="s">
        <v>449</v>
      </c>
      <c r="G294" s="248"/>
      <c r="H294" s="251">
        <v>50</v>
      </c>
      <c r="I294" s="252"/>
      <c r="J294" s="248"/>
      <c r="K294" s="248"/>
      <c r="L294" s="253"/>
      <c r="M294" s="254"/>
      <c r="N294" s="255"/>
      <c r="O294" s="255"/>
      <c r="P294" s="255"/>
      <c r="Q294" s="255"/>
      <c r="R294" s="255"/>
      <c r="S294" s="255"/>
      <c r="T294" s="25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7" t="s">
        <v>175</v>
      </c>
      <c r="AU294" s="257" t="s">
        <v>84</v>
      </c>
      <c r="AV294" s="14" t="s">
        <v>86</v>
      </c>
      <c r="AW294" s="14" t="s">
        <v>33</v>
      </c>
      <c r="AX294" s="14" t="s">
        <v>84</v>
      </c>
      <c r="AY294" s="257" t="s">
        <v>163</v>
      </c>
    </row>
    <row r="295" s="2" customFormat="1" ht="16.5" customHeight="1">
      <c r="A295" s="38"/>
      <c r="B295" s="39"/>
      <c r="C295" s="269" t="s">
        <v>450</v>
      </c>
      <c r="D295" s="269" t="s">
        <v>429</v>
      </c>
      <c r="E295" s="270" t="s">
        <v>451</v>
      </c>
      <c r="F295" s="271" t="s">
        <v>452</v>
      </c>
      <c r="G295" s="272" t="s">
        <v>283</v>
      </c>
      <c r="H295" s="273">
        <v>2</v>
      </c>
      <c r="I295" s="274"/>
      <c r="J295" s="275">
        <f>ROUND(I295*H295,2)</f>
        <v>0</v>
      </c>
      <c r="K295" s="271" t="s">
        <v>1</v>
      </c>
      <c r="L295" s="276"/>
      <c r="M295" s="277" t="s">
        <v>1</v>
      </c>
      <c r="N295" s="278" t="s">
        <v>41</v>
      </c>
      <c r="O295" s="91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0" t="s">
        <v>223</v>
      </c>
      <c r="AT295" s="230" t="s">
        <v>429</v>
      </c>
      <c r="AU295" s="230" t="s">
        <v>84</v>
      </c>
      <c r="AY295" s="17" t="s">
        <v>163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7" t="s">
        <v>84</v>
      </c>
      <c r="BK295" s="231">
        <f>ROUND(I295*H295,2)</f>
        <v>0</v>
      </c>
      <c r="BL295" s="17" t="s">
        <v>171</v>
      </c>
      <c r="BM295" s="230" t="s">
        <v>453</v>
      </c>
    </row>
    <row r="296" s="2" customFormat="1">
      <c r="A296" s="38"/>
      <c r="B296" s="39"/>
      <c r="C296" s="40"/>
      <c r="D296" s="232" t="s">
        <v>173</v>
      </c>
      <c r="E296" s="40"/>
      <c r="F296" s="233" t="s">
        <v>452</v>
      </c>
      <c r="G296" s="40"/>
      <c r="H296" s="40"/>
      <c r="I296" s="234"/>
      <c r="J296" s="40"/>
      <c r="K296" s="40"/>
      <c r="L296" s="44"/>
      <c r="M296" s="235"/>
      <c r="N296" s="236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173</v>
      </c>
      <c r="AU296" s="17" t="s">
        <v>84</v>
      </c>
    </row>
    <row r="297" s="2" customFormat="1">
      <c r="A297" s="38"/>
      <c r="B297" s="39"/>
      <c r="C297" s="40"/>
      <c r="D297" s="232" t="s">
        <v>447</v>
      </c>
      <c r="E297" s="40"/>
      <c r="F297" s="279" t="s">
        <v>448</v>
      </c>
      <c r="G297" s="40"/>
      <c r="H297" s="40"/>
      <c r="I297" s="234"/>
      <c r="J297" s="40"/>
      <c r="K297" s="40"/>
      <c r="L297" s="44"/>
      <c r="M297" s="235"/>
      <c r="N297" s="236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447</v>
      </c>
      <c r="AU297" s="17" t="s">
        <v>84</v>
      </c>
    </row>
    <row r="298" s="2" customFormat="1" ht="16.5" customHeight="1">
      <c r="A298" s="38"/>
      <c r="B298" s="39"/>
      <c r="C298" s="269" t="s">
        <v>454</v>
      </c>
      <c r="D298" s="269" t="s">
        <v>429</v>
      </c>
      <c r="E298" s="270" t="s">
        <v>455</v>
      </c>
      <c r="F298" s="271" t="s">
        <v>456</v>
      </c>
      <c r="G298" s="272" t="s">
        <v>283</v>
      </c>
      <c r="H298" s="273">
        <v>1</v>
      </c>
      <c r="I298" s="274"/>
      <c r="J298" s="275">
        <f>ROUND(I298*H298,2)</f>
        <v>0</v>
      </c>
      <c r="K298" s="271" t="s">
        <v>1</v>
      </c>
      <c r="L298" s="276"/>
      <c r="M298" s="277" t="s">
        <v>1</v>
      </c>
      <c r="N298" s="278" t="s">
        <v>41</v>
      </c>
      <c r="O298" s="91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0" t="s">
        <v>223</v>
      </c>
      <c r="AT298" s="230" t="s">
        <v>429</v>
      </c>
      <c r="AU298" s="230" t="s">
        <v>84</v>
      </c>
      <c r="AY298" s="17" t="s">
        <v>163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7" t="s">
        <v>84</v>
      </c>
      <c r="BK298" s="231">
        <f>ROUND(I298*H298,2)</f>
        <v>0</v>
      </c>
      <c r="BL298" s="17" t="s">
        <v>171</v>
      </c>
      <c r="BM298" s="230" t="s">
        <v>457</v>
      </c>
    </row>
    <row r="299" s="2" customFormat="1">
      <c r="A299" s="38"/>
      <c r="B299" s="39"/>
      <c r="C299" s="40"/>
      <c r="D299" s="232" t="s">
        <v>173</v>
      </c>
      <c r="E299" s="40"/>
      <c r="F299" s="233" t="s">
        <v>456</v>
      </c>
      <c r="G299" s="40"/>
      <c r="H299" s="40"/>
      <c r="I299" s="234"/>
      <c r="J299" s="40"/>
      <c r="K299" s="40"/>
      <c r="L299" s="44"/>
      <c r="M299" s="235"/>
      <c r="N299" s="236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173</v>
      </c>
      <c r="AU299" s="17" t="s">
        <v>84</v>
      </c>
    </row>
    <row r="300" s="2" customFormat="1" ht="16.5" customHeight="1">
      <c r="A300" s="38"/>
      <c r="B300" s="39"/>
      <c r="C300" s="269" t="s">
        <v>458</v>
      </c>
      <c r="D300" s="269" t="s">
        <v>429</v>
      </c>
      <c r="E300" s="270" t="s">
        <v>459</v>
      </c>
      <c r="F300" s="271" t="s">
        <v>460</v>
      </c>
      <c r="G300" s="272" t="s">
        <v>283</v>
      </c>
      <c r="H300" s="273">
        <v>2</v>
      </c>
      <c r="I300" s="274"/>
      <c r="J300" s="275">
        <f>ROUND(I300*H300,2)</f>
        <v>0</v>
      </c>
      <c r="K300" s="271" t="s">
        <v>170</v>
      </c>
      <c r="L300" s="276"/>
      <c r="M300" s="277" t="s">
        <v>1</v>
      </c>
      <c r="N300" s="278" t="s">
        <v>41</v>
      </c>
      <c r="O300" s="91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0" t="s">
        <v>223</v>
      </c>
      <c r="AT300" s="230" t="s">
        <v>429</v>
      </c>
      <c r="AU300" s="230" t="s">
        <v>84</v>
      </c>
      <c r="AY300" s="17" t="s">
        <v>163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7" t="s">
        <v>84</v>
      </c>
      <c r="BK300" s="231">
        <f>ROUND(I300*H300,2)</f>
        <v>0</v>
      </c>
      <c r="BL300" s="17" t="s">
        <v>171</v>
      </c>
      <c r="BM300" s="230" t="s">
        <v>461</v>
      </c>
    </row>
    <row r="301" s="2" customFormat="1">
      <c r="A301" s="38"/>
      <c r="B301" s="39"/>
      <c r="C301" s="40"/>
      <c r="D301" s="232" t="s">
        <v>173</v>
      </c>
      <c r="E301" s="40"/>
      <c r="F301" s="233" t="s">
        <v>460</v>
      </c>
      <c r="G301" s="40"/>
      <c r="H301" s="40"/>
      <c r="I301" s="234"/>
      <c r="J301" s="40"/>
      <c r="K301" s="40"/>
      <c r="L301" s="44"/>
      <c r="M301" s="235"/>
      <c r="N301" s="236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173</v>
      </c>
      <c r="AU301" s="17" t="s">
        <v>84</v>
      </c>
    </row>
    <row r="302" s="2" customFormat="1">
      <c r="A302" s="38"/>
      <c r="B302" s="39"/>
      <c r="C302" s="40"/>
      <c r="D302" s="232" t="s">
        <v>447</v>
      </c>
      <c r="E302" s="40"/>
      <c r="F302" s="279" t="s">
        <v>448</v>
      </c>
      <c r="G302" s="40"/>
      <c r="H302" s="40"/>
      <c r="I302" s="234"/>
      <c r="J302" s="40"/>
      <c r="K302" s="40"/>
      <c r="L302" s="44"/>
      <c r="M302" s="235"/>
      <c r="N302" s="236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447</v>
      </c>
      <c r="AU302" s="17" t="s">
        <v>84</v>
      </c>
    </row>
    <row r="303" s="2" customFormat="1" ht="16.5" customHeight="1">
      <c r="A303" s="38"/>
      <c r="B303" s="39"/>
      <c r="C303" s="269" t="s">
        <v>462</v>
      </c>
      <c r="D303" s="269" t="s">
        <v>429</v>
      </c>
      <c r="E303" s="270" t="s">
        <v>463</v>
      </c>
      <c r="F303" s="271" t="s">
        <v>464</v>
      </c>
      <c r="G303" s="272" t="s">
        <v>283</v>
      </c>
      <c r="H303" s="273">
        <v>2</v>
      </c>
      <c r="I303" s="274"/>
      <c r="J303" s="275">
        <f>ROUND(I303*H303,2)</f>
        <v>0</v>
      </c>
      <c r="K303" s="271" t="s">
        <v>170</v>
      </c>
      <c r="L303" s="276"/>
      <c r="M303" s="277" t="s">
        <v>1</v>
      </c>
      <c r="N303" s="278" t="s">
        <v>41</v>
      </c>
      <c r="O303" s="91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0" t="s">
        <v>223</v>
      </c>
      <c r="AT303" s="230" t="s">
        <v>429</v>
      </c>
      <c r="AU303" s="230" t="s">
        <v>84</v>
      </c>
      <c r="AY303" s="17" t="s">
        <v>163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7" t="s">
        <v>84</v>
      </c>
      <c r="BK303" s="231">
        <f>ROUND(I303*H303,2)</f>
        <v>0</v>
      </c>
      <c r="BL303" s="17" t="s">
        <v>171</v>
      </c>
      <c r="BM303" s="230" t="s">
        <v>465</v>
      </c>
    </row>
    <row r="304" s="2" customFormat="1">
      <c r="A304" s="38"/>
      <c r="B304" s="39"/>
      <c r="C304" s="40"/>
      <c r="D304" s="232" t="s">
        <v>173</v>
      </c>
      <c r="E304" s="40"/>
      <c r="F304" s="233" t="s">
        <v>464</v>
      </c>
      <c r="G304" s="40"/>
      <c r="H304" s="40"/>
      <c r="I304" s="234"/>
      <c r="J304" s="40"/>
      <c r="K304" s="40"/>
      <c r="L304" s="44"/>
      <c r="M304" s="235"/>
      <c r="N304" s="236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173</v>
      </c>
      <c r="AU304" s="17" t="s">
        <v>84</v>
      </c>
    </row>
    <row r="305" s="2" customFormat="1">
      <c r="A305" s="38"/>
      <c r="B305" s="39"/>
      <c r="C305" s="40"/>
      <c r="D305" s="232" t="s">
        <v>447</v>
      </c>
      <c r="E305" s="40"/>
      <c r="F305" s="279" t="s">
        <v>448</v>
      </c>
      <c r="G305" s="40"/>
      <c r="H305" s="40"/>
      <c r="I305" s="234"/>
      <c r="J305" s="40"/>
      <c r="K305" s="40"/>
      <c r="L305" s="44"/>
      <c r="M305" s="235"/>
      <c r="N305" s="236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447</v>
      </c>
      <c r="AU305" s="17" t="s">
        <v>84</v>
      </c>
    </row>
    <row r="306" s="2" customFormat="1" ht="16.5" customHeight="1">
      <c r="A306" s="38"/>
      <c r="B306" s="39"/>
      <c r="C306" s="269" t="s">
        <v>466</v>
      </c>
      <c r="D306" s="269" t="s">
        <v>429</v>
      </c>
      <c r="E306" s="270" t="s">
        <v>467</v>
      </c>
      <c r="F306" s="271" t="s">
        <v>468</v>
      </c>
      <c r="G306" s="272" t="s">
        <v>169</v>
      </c>
      <c r="H306" s="273">
        <v>200</v>
      </c>
      <c r="I306" s="274"/>
      <c r="J306" s="275">
        <f>ROUND(I306*H306,2)</f>
        <v>0</v>
      </c>
      <c r="K306" s="271" t="s">
        <v>170</v>
      </c>
      <c r="L306" s="276"/>
      <c r="M306" s="277" t="s">
        <v>1</v>
      </c>
      <c r="N306" s="278" t="s">
        <v>41</v>
      </c>
      <c r="O306" s="91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0" t="s">
        <v>223</v>
      </c>
      <c r="AT306" s="230" t="s">
        <v>429</v>
      </c>
      <c r="AU306" s="230" t="s">
        <v>84</v>
      </c>
      <c r="AY306" s="17" t="s">
        <v>163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7" t="s">
        <v>84</v>
      </c>
      <c r="BK306" s="231">
        <f>ROUND(I306*H306,2)</f>
        <v>0</v>
      </c>
      <c r="BL306" s="17" t="s">
        <v>171</v>
      </c>
      <c r="BM306" s="230" t="s">
        <v>469</v>
      </c>
    </row>
    <row r="307" s="2" customFormat="1">
      <c r="A307" s="38"/>
      <c r="B307" s="39"/>
      <c r="C307" s="40"/>
      <c r="D307" s="232" t="s">
        <v>173</v>
      </c>
      <c r="E307" s="40"/>
      <c r="F307" s="233" t="s">
        <v>468</v>
      </c>
      <c r="G307" s="40"/>
      <c r="H307" s="40"/>
      <c r="I307" s="234"/>
      <c r="J307" s="40"/>
      <c r="K307" s="40"/>
      <c r="L307" s="44"/>
      <c r="M307" s="235"/>
      <c r="N307" s="236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173</v>
      </c>
      <c r="AU307" s="17" t="s">
        <v>84</v>
      </c>
    </row>
    <row r="308" s="14" customFormat="1">
      <c r="A308" s="14"/>
      <c r="B308" s="247"/>
      <c r="C308" s="248"/>
      <c r="D308" s="232" t="s">
        <v>175</v>
      </c>
      <c r="E308" s="249" t="s">
        <v>1</v>
      </c>
      <c r="F308" s="250" t="s">
        <v>470</v>
      </c>
      <c r="G308" s="248"/>
      <c r="H308" s="251">
        <v>200</v>
      </c>
      <c r="I308" s="252"/>
      <c r="J308" s="248"/>
      <c r="K308" s="248"/>
      <c r="L308" s="253"/>
      <c r="M308" s="254"/>
      <c r="N308" s="255"/>
      <c r="O308" s="255"/>
      <c r="P308" s="255"/>
      <c r="Q308" s="255"/>
      <c r="R308" s="255"/>
      <c r="S308" s="255"/>
      <c r="T308" s="25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7" t="s">
        <v>175</v>
      </c>
      <c r="AU308" s="257" t="s">
        <v>84</v>
      </c>
      <c r="AV308" s="14" t="s">
        <v>86</v>
      </c>
      <c r="AW308" s="14" t="s">
        <v>33</v>
      </c>
      <c r="AX308" s="14" t="s">
        <v>84</v>
      </c>
      <c r="AY308" s="257" t="s">
        <v>163</v>
      </c>
    </row>
    <row r="309" s="2" customFormat="1" ht="16.5" customHeight="1">
      <c r="A309" s="38"/>
      <c r="B309" s="39"/>
      <c r="C309" s="269" t="s">
        <v>471</v>
      </c>
      <c r="D309" s="269" t="s">
        <v>429</v>
      </c>
      <c r="E309" s="270" t="s">
        <v>472</v>
      </c>
      <c r="F309" s="271" t="s">
        <v>473</v>
      </c>
      <c r="G309" s="272" t="s">
        <v>283</v>
      </c>
      <c r="H309" s="273">
        <v>68</v>
      </c>
      <c r="I309" s="274"/>
      <c r="J309" s="275">
        <f>ROUND(I309*H309,2)</f>
        <v>0</v>
      </c>
      <c r="K309" s="271" t="s">
        <v>170</v>
      </c>
      <c r="L309" s="276"/>
      <c r="M309" s="277" t="s">
        <v>1</v>
      </c>
      <c r="N309" s="278" t="s">
        <v>41</v>
      </c>
      <c r="O309" s="91"/>
      <c r="P309" s="228">
        <f>O309*H309</f>
        <v>0</v>
      </c>
      <c r="Q309" s="228">
        <v>0.0010499999999999999</v>
      </c>
      <c r="R309" s="228">
        <f>Q309*H309</f>
        <v>0.071399999999999991</v>
      </c>
      <c r="S309" s="228">
        <v>0</v>
      </c>
      <c r="T309" s="229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0" t="s">
        <v>223</v>
      </c>
      <c r="AT309" s="230" t="s">
        <v>429</v>
      </c>
      <c r="AU309" s="230" t="s">
        <v>84</v>
      </c>
      <c r="AY309" s="17" t="s">
        <v>163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7" t="s">
        <v>84</v>
      </c>
      <c r="BK309" s="231">
        <f>ROUND(I309*H309,2)</f>
        <v>0</v>
      </c>
      <c r="BL309" s="17" t="s">
        <v>171</v>
      </c>
      <c r="BM309" s="230" t="s">
        <v>474</v>
      </c>
    </row>
    <row r="310" s="2" customFormat="1">
      <c r="A310" s="38"/>
      <c r="B310" s="39"/>
      <c r="C310" s="40"/>
      <c r="D310" s="232" t="s">
        <v>173</v>
      </c>
      <c r="E310" s="40"/>
      <c r="F310" s="233" t="s">
        <v>473</v>
      </c>
      <c r="G310" s="40"/>
      <c r="H310" s="40"/>
      <c r="I310" s="234"/>
      <c r="J310" s="40"/>
      <c r="K310" s="40"/>
      <c r="L310" s="44"/>
      <c r="M310" s="235"/>
      <c r="N310" s="236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173</v>
      </c>
      <c r="AU310" s="17" t="s">
        <v>84</v>
      </c>
    </row>
    <row r="311" s="13" customFormat="1">
      <c r="A311" s="13"/>
      <c r="B311" s="237"/>
      <c r="C311" s="238"/>
      <c r="D311" s="232" t="s">
        <v>175</v>
      </c>
      <c r="E311" s="239" t="s">
        <v>1</v>
      </c>
      <c r="F311" s="240" t="s">
        <v>475</v>
      </c>
      <c r="G311" s="238"/>
      <c r="H311" s="239" t="s">
        <v>1</v>
      </c>
      <c r="I311" s="241"/>
      <c r="J311" s="238"/>
      <c r="K311" s="238"/>
      <c r="L311" s="242"/>
      <c r="M311" s="243"/>
      <c r="N311" s="244"/>
      <c r="O311" s="244"/>
      <c r="P311" s="244"/>
      <c r="Q311" s="244"/>
      <c r="R311" s="244"/>
      <c r="S311" s="244"/>
      <c r="T311" s="24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6" t="s">
        <v>175</v>
      </c>
      <c r="AU311" s="246" t="s">
        <v>84</v>
      </c>
      <c r="AV311" s="13" t="s">
        <v>84</v>
      </c>
      <c r="AW311" s="13" t="s">
        <v>33</v>
      </c>
      <c r="AX311" s="13" t="s">
        <v>76</v>
      </c>
      <c r="AY311" s="246" t="s">
        <v>163</v>
      </c>
    </row>
    <row r="312" s="14" customFormat="1">
      <c r="A312" s="14"/>
      <c r="B312" s="247"/>
      <c r="C312" s="248"/>
      <c r="D312" s="232" t="s">
        <v>175</v>
      </c>
      <c r="E312" s="249" t="s">
        <v>1</v>
      </c>
      <c r="F312" s="250" t="s">
        <v>476</v>
      </c>
      <c r="G312" s="248"/>
      <c r="H312" s="251">
        <v>68</v>
      </c>
      <c r="I312" s="252"/>
      <c r="J312" s="248"/>
      <c r="K312" s="248"/>
      <c r="L312" s="253"/>
      <c r="M312" s="254"/>
      <c r="N312" s="255"/>
      <c r="O312" s="255"/>
      <c r="P312" s="255"/>
      <c r="Q312" s="255"/>
      <c r="R312" s="255"/>
      <c r="S312" s="255"/>
      <c r="T312" s="25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7" t="s">
        <v>175</v>
      </c>
      <c r="AU312" s="257" t="s">
        <v>84</v>
      </c>
      <c r="AV312" s="14" t="s">
        <v>86</v>
      </c>
      <c r="AW312" s="14" t="s">
        <v>33</v>
      </c>
      <c r="AX312" s="14" t="s">
        <v>84</v>
      </c>
      <c r="AY312" s="257" t="s">
        <v>163</v>
      </c>
    </row>
    <row r="313" s="2" customFormat="1" ht="16.5" customHeight="1">
      <c r="A313" s="38"/>
      <c r="B313" s="39"/>
      <c r="C313" s="269" t="s">
        <v>477</v>
      </c>
      <c r="D313" s="269" t="s">
        <v>429</v>
      </c>
      <c r="E313" s="270" t="s">
        <v>478</v>
      </c>
      <c r="F313" s="271" t="s">
        <v>479</v>
      </c>
      <c r="G313" s="272" t="s">
        <v>283</v>
      </c>
      <c r="H313" s="273">
        <v>2</v>
      </c>
      <c r="I313" s="274"/>
      <c r="J313" s="275">
        <f>ROUND(I313*H313,2)</f>
        <v>0</v>
      </c>
      <c r="K313" s="271" t="s">
        <v>170</v>
      </c>
      <c r="L313" s="276"/>
      <c r="M313" s="277" t="s">
        <v>1</v>
      </c>
      <c r="N313" s="278" t="s">
        <v>41</v>
      </c>
      <c r="O313" s="91"/>
      <c r="P313" s="228">
        <f>O313*H313</f>
        <v>0</v>
      </c>
      <c r="Q313" s="228">
        <v>0.034290000000000001</v>
      </c>
      <c r="R313" s="228">
        <f>Q313*H313</f>
        <v>0.068580000000000002</v>
      </c>
      <c r="S313" s="228">
        <v>0</v>
      </c>
      <c r="T313" s="229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0" t="s">
        <v>223</v>
      </c>
      <c r="AT313" s="230" t="s">
        <v>429</v>
      </c>
      <c r="AU313" s="230" t="s">
        <v>84</v>
      </c>
      <c r="AY313" s="17" t="s">
        <v>163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7" t="s">
        <v>84</v>
      </c>
      <c r="BK313" s="231">
        <f>ROUND(I313*H313,2)</f>
        <v>0</v>
      </c>
      <c r="BL313" s="17" t="s">
        <v>171</v>
      </c>
      <c r="BM313" s="230" t="s">
        <v>480</v>
      </c>
    </row>
    <row r="314" s="2" customFormat="1">
      <c r="A314" s="38"/>
      <c r="B314" s="39"/>
      <c r="C314" s="40"/>
      <c r="D314" s="232" t="s">
        <v>173</v>
      </c>
      <c r="E314" s="40"/>
      <c r="F314" s="233" t="s">
        <v>479</v>
      </c>
      <c r="G314" s="40"/>
      <c r="H314" s="40"/>
      <c r="I314" s="234"/>
      <c r="J314" s="40"/>
      <c r="K314" s="40"/>
      <c r="L314" s="44"/>
      <c r="M314" s="235"/>
      <c r="N314" s="236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173</v>
      </c>
      <c r="AU314" s="17" t="s">
        <v>84</v>
      </c>
    </row>
    <row r="315" s="2" customFormat="1" ht="16.5" customHeight="1">
      <c r="A315" s="38"/>
      <c r="B315" s="39"/>
      <c r="C315" s="269" t="s">
        <v>481</v>
      </c>
      <c r="D315" s="269" t="s">
        <v>429</v>
      </c>
      <c r="E315" s="270" t="s">
        <v>482</v>
      </c>
      <c r="F315" s="271" t="s">
        <v>483</v>
      </c>
      <c r="G315" s="272" t="s">
        <v>283</v>
      </c>
      <c r="H315" s="273">
        <v>2</v>
      </c>
      <c r="I315" s="274"/>
      <c r="J315" s="275">
        <f>ROUND(I315*H315,2)</f>
        <v>0</v>
      </c>
      <c r="K315" s="271" t="s">
        <v>170</v>
      </c>
      <c r="L315" s="276"/>
      <c r="M315" s="277" t="s">
        <v>1</v>
      </c>
      <c r="N315" s="278" t="s">
        <v>41</v>
      </c>
      <c r="O315" s="91"/>
      <c r="P315" s="228">
        <f>O315*H315</f>
        <v>0</v>
      </c>
      <c r="Q315" s="228">
        <v>0.034819999999999997</v>
      </c>
      <c r="R315" s="228">
        <f>Q315*H315</f>
        <v>0.069639999999999994</v>
      </c>
      <c r="S315" s="228">
        <v>0</v>
      </c>
      <c r="T315" s="229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0" t="s">
        <v>223</v>
      </c>
      <c r="AT315" s="230" t="s">
        <v>429</v>
      </c>
      <c r="AU315" s="230" t="s">
        <v>84</v>
      </c>
      <c r="AY315" s="17" t="s">
        <v>163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7" t="s">
        <v>84</v>
      </c>
      <c r="BK315" s="231">
        <f>ROUND(I315*H315,2)</f>
        <v>0</v>
      </c>
      <c r="BL315" s="17" t="s">
        <v>171</v>
      </c>
      <c r="BM315" s="230" t="s">
        <v>484</v>
      </c>
    </row>
    <row r="316" s="2" customFormat="1">
      <c r="A316" s="38"/>
      <c r="B316" s="39"/>
      <c r="C316" s="40"/>
      <c r="D316" s="232" t="s">
        <v>173</v>
      </c>
      <c r="E316" s="40"/>
      <c r="F316" s="233" t="s">
        <v>483</v>
      </c>
      <c r="G316" s="40"/>
      <c r="H316" s="40"/>
      <c r="I316" s="234"/>
      <c r="J316" s="40"/>
      <c r="K316" s="40"/>
      <c r="L316" s="44"/>
      <c r="M316" s="235"/>
      <c r="N316" s="236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173</v>
      </c>
      <c r="AU316" s="17" t="s">
        <v>84</v>
      </c>
    </row>
    <row r="317" s="12" customFormat="1" ht="25.92" customHeight="1">
      <c r="A317" s="12"/>
      <c r="B317" s="203"/>
      <c r="C317" s="204"/>
      <c r="D317" s="205" t="s">
        <v>75</v>
      </c>
      <c r="E317" s="206" t="s">
        <v>485</v>
      </c>
      <c r="F317" s="206" t="s">
        <v>486</v>
      </c>
      <c r="G317" s="204"/>
      <c r="H317" s="204"/>
      <c r="I317" s="207"/>
      <c r="J317" s="208">
        <f>BK317</f>
        <v>0</v>
      </c>
      <c r="K317" s="204"/>
      <c r="L317" s="209"/>
      <c r="M317" s="210"/>
      <c r="N317" s="211"/>
      <c r="O317" s="211"/>
      <c r="P317" s="212">
        <f>SUM(P318:P350)</f>
        <v>0</v>
      </c>
      <c r="Q317" s="211"/>
      <c r="R317" s="212">
        <f>SUM(R318:R350)</f>
        <v>0</v>
      </c>
      <c r="S317" s="211"/>
      <c r="T317" s="213">
        <f>SUM(T318:T350)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4" t="s">
        <v>171</v>
      </c>
      <c r="AT317" s="215" t="s">
        <v>75</v>
      </c>
      <c r="AU317" s="215" t="s">
        <v>76</v>
      </c>
      <c r="AY317" s="214" t="s">
        <v>163</v>
      </c>
      <c r="BK317" s="216">
        <f>SUM(BK318:BK350)</f>
        <v>0</v>
      </c>
    </row>
    <row r="318" s="2" customFormat="1" ht="24.15" customHeight="1">
      <c r="A318" s="38"/>
      <c r="B318" s="39"/>
      <c r="C318" s="219" t="s">
        <v>112</v>
      </c>
      <c r="D318" s="219" t="s">
        <v>166</v>
      </c>
      <c r="E318" s="220" t="s">
        <v>487</v>
      </c>
      <c r="F318" s="221" t="s">
        <v>488</v>
      </c>
      <c r="G318" s="222" t="s">
        <v>434</v>
      </c>
      <c r="H318" s="223">
        <v>2091.6329999999998</v>
      </c>
      <c r="I318" s="224"/>
      <c r="J318" s="225">
        <f>ROUND(I318*H318,2)</f>
        <v>0</v>
      </c>
      <c r="K318" s="221" t="s">
        <v>170</v>
      </c>
      <c r="L318" s="44"/>
      <c r="M318" s="226" t="s">
        <v>1</v>
      </c>
      <c r="N318" s="227" t="s">
        <v>41</v>
      </c>
      <c r="O318" s="91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0" t="s">
        <v>489</v>
      </c>
      <c r="AT318" s="230" t="s">
        <v>166</v>
      </c>
      <c r="AU318" s="230" t="s">
        <v>84</v>
      </c>
      <c r="AY318" s="17" t="s">
        <v>163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7" t="s">
        <v>84</v>
      </c>
      <c r="BK318" s="231">
        <f>ROUND(I318*H318,2)</f>
        <v>0</v>
      </c>
      <c r="BL318" s="17" t="s">
        <v>489</v>
      </c>
      <c r="BM318" s="230" t="s">
        <v>490</v>
      </c>
    </row>
    <row r="319" s="2" customFormat="1">
      <c r="A319" s="38"/>
      <c r="B319" s="39"/>
      <c r="C319" s="40"/>
      <c r="D319" s="232" t="s">
        <v>173</v>
      </c>
      <c r="E319" s="40"/>
      <c r="F319" s="233" t="s">
        <v>491</v>
      </c>
      <c r="G319" s="40"/>
      <c r="H319" s="40"/>
      <c r="I319" s="234"/>
      <c r="J319" s="40"/>
      <c r="K319" s="40"/>
      <c r="L319" s="44"/>
      <c r="M319" s="235"/>
      <c r="N319" s="236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173</v>
      </c>
      <c r="AU319" s="17" t="s">
        <v>84</v>
      </c>
    </row>
    <row r="320" s="13" customFormat="1">
      <c r="A320" s="13"/>
      <c r="B320" s="237"/>
      <c r="C320" s="238"/>
      <c r="D320" s="232" t="s">
        <v>175</v>
      </c>
      <c r="E320" s="239" t="s">
        <v>1</v>
      </c>
      <c r="F320" s="240" t="s">
        <v>122</v>
      </c>
      <c r="G320" s="238"/>
      <c r="H320" s="239" t="s">
        <v>1</v>
      </c>
      <c r="I320" s="241"/>
      <c r="J320" s="238"/>
      <c r="K320" s="238"/>
      <c r="L320" s="242"/>
      <c r="M320" s="243"/>
      <c r="N320" s="244"/>
      <c r="O320" s="244"/>
      <c r="P320" s="244"/>
      <c r="Q320" s="244"/>
      <c r="R320" s="244"/>
      <c r="S320" s="244"/>
      <c r="T320" s="24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6" t="s">
        <v>175</v>
      </c>
      <c r="AU320" s="246" t="s">
        <v>84</v>
      </c>
      <c r="AV320" s="13" t="s">
        <v>84</v>
      </c>
      <c r="AW320" s="13" t="s">
        <v>33</v>
      </c>
      <c r="AX320" s="13" t="s">
        <v>76</v>
      </c>
      <c r="AY320" s="246" t="s">
        <v>163</v>
      </c>
    </row>
    <row r="321" s="14" customFormat="1">
      <c r="A321" s="14"/>
      <c r="B321" s="247"/>
      <c r="C321" s="248"/>
      <c r="D321" s="232" t="s">
        <v>175</v>
      </c>
      <c r="E321" s="249" t="s">
        <v>1</v>
      </c>
      <c r="F321" s="250" t="s">
        <v>121</v>
      </c>
      <c r="G321" s="248"/>
      <c r="H321" s="251">
        <v>1408.875</v>
      </c>
      <c r="I321" s="252"/>
      <c r="J321" s="248"/>
      <c r="K321" s="248"/>
      <c r="L321" s="253"/>
      <c r="M321" s="254"/>
      <c r="N321" s="255"/>
      <c r="O321" s="255"/>
      <c r="P321" s="255"/>
      <c r="Q321" s="255"/>
      <c r="R321" s="255"/>
      <c r="S321" s="255"/>
      <c r="T321" s="25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7" t="s">
        <v>175</v>
      </c>
      <c r="AU321" s="257" t="s">
        <v>84</v>
      </c>
      <c r="AV321" s="14" t="s">
        <v>86</v>
      </c>
      <c r="AW321" s="14" t="s">
        <v>33</v>
      </c>
      <c r="AX321" s="14" t="s">
        <v>76</v>
      </c>
      <c r="AY321" s="257" t="s">
        <v>163</v>
      </c>
    </row>
    <row r="322" s="13" customFormat="1">
      <c r="A322" s="13"/>
      <c r="B322" s="237"/>
      <c r="C322" s="238"/>
      <c r="D322" s="232" t="s">
        <v>175</v>
      </c>
      <c r="E322" s="239" t="s">
        <v>1</v>
      </c>
      <c r="F322" s="240" t="s">
        <v>128</v>
      </c>
      <c r="G322" s="238"/>
      <c r="H322" s="239" t="s">
        <v>1</v>
      </c>
      <c r="I322" s="241"/>
      <c r="J322" s="238"/>
      <c r="K322" s="238"/>
      <c r="L322" s="242"/>
      <c r="M322" s="243"/>
      <c r="N322" s="244"/>
      <c r="O322" s="244"/>
      <c r="P322" s="244"/>
      <c r="Q322" s="244"/>
      <c r="R322" s="244"/>
      <c r="S322" s="244"/>
      <c r="T322" s="24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6" t="s">
        <v>175</v>
      </c>
      <c r="AU322" s="246" t="s">
        <v>84</v>
      </c>
      <c r="AV322" s="13" t="s">
        <v>84</v>
      </c>
      <c r="AW322" s="13" t="s">
        <v>33</v>
      </c>
      <c r="AX322" s="13" t="s">
        <v>76</v>
      </c>
      <c r="AY322" s="246" t="s">
        <v>163</v>
      </c>
    </row>
    <row r="323" s="14" customFormat="1">
      <c r="A323" s="14"/>
      <c r="B323" s="247"/>
      <c r="C323" s="248"/>
      <c r="D323" s="232" t="s">
        <v>175</v>
      </c>
      <c r="E323" s="249" t="s">
        <v>1</v>
      </c>
      <c r="F323" s="250" t="s">
        <v>127</v>
      </c>
      <c r="G323" s="248"/>
      <c r="H323" s="251">
        <v>13.158</v>
      </c>
      <c r="I323" s="252"/>
      <c r="J323" s="248"/>
      <c r="K323" s="248"/>
      <c r="L323" s="253"/>
      <c r="M323" s="254"/>
      <c r="N323" s="255"/>
      <c r="O323" s="255"/>
      <c r="P323" s="255"/>
      <c r="Q323" s="255"/>
      <c r="R323" s="255"/>
      <c r="S323" s="255"/>
      <c r="T323" s="25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7" t="s">
        <v>175</v>
      </c>
      <c r="AU323" s="257" t="s">
        <v>84</v>
      </c>
      <c r="AV323" s="14" t="s">
        <v>86</v>
      </c>
      <c r="AW323" s="14" t="s">
        <v>33</v>
      </c>
      <c r="AX323" s="14" t="s">
        <v>76</v>
      </c>
      <c r="AY323" s="257" t="s">
        <v>163</v>
      </c>
    </row>
    <row r="324" s="13" customFormat="1">
      <c r="A324" s="13"/>
      <c r="B324" s="237"/>
      <c r="C324" s="238"/>
      <c r="D324" s="232" t="s">
        <v>175</v>
      </c>
      <c r="E324" s="239" t="s">
        <v>1</v>
      </c>
      <c r="F324" s="240" t="s">
        <v>492</v>
      </c>
      <c r="G324" s="238"/>
      <c r="H324" s="239" t="s">
        <v>1</v>
      </c>
      <c r="I324" s="241"/>
      <c r="J324" s="238"/>
      <c r="K324" s="238"/>
      <c r="L324" s="242"/>
      <c r="M324" s="243"/>
      <c r="N324" s="244"/>
      <c r="O324" s="244"/>
      <c r="P324" s="244"/>
      <c r="Q324" s="244"/>
      <c r="R324" s="244"/>
      <c r="S324" s="244"/>
      <c r="T324" s="24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6" t="s">
        <v>175</v>
      </c>
      <c r="AU324" s="246" t="s">
        <v>84</v>
      </c>
      <c r="AV324" s="13" t="s">
        <v>84</v>
      </c>
      <c r="AW324" s="13" t="s">
        <v>33</v>
      </c>
      <c r="AX324" s="13" t="s">
        <v>76</v>
      </c>
      <c r="AY324" s="246" t="s">
        <v>163</v>
      </c>
    </row>
    <row r="325" s="14" customFormat="1">
      <c r="A325" s="14"/>
      <c r="B325" s="247"/>
      <c r="C325" s="248"/>
      <c r="D325" s="232" t="s">
        <v>175</v>
      </c>
      <c r="E325" s="249" t="s">
        <v>1</v>
      </c>
      <c r="F325" s="250" t="s">
        <v>493</v>
      </c>
      <c r="G325" s="248"/>
      <c r="H325" s="251">
        <v>669.60000000000002</v>
      </c>
      <c r="I325" s="252"/>
      <c r="J325" s="248"/>
      <c r="K325" s="248"/>
      <c r="L325" s="253"/>
      <c r="M325" s="254"/>
      <c r="N325" s="255"/>
      <c r="O325" s="255"/>
      <c r="P325" s="255"/>
      <c r="Q325" s="255"/>
      <c r="R325" s="255"/>
      <c r="S325" s="255"/>
      <c r="T325" s="25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7" t="s">
        <v>175</v>
      </c>
      <c r="AU325" s="257" t="s">
        <v>84</v>
      </c>
      <c r="AV325" s="14" t="s">
        <v>86</v>
      </c>
      <c r="AW325" s="14" t="s">
        <v>33</v>
      </c>
      <c r="AX325" s="14" t="s">
        <v>76</v>
      </c>
      <c r="AY325" s="257" t="s">
        <v>163</v>
      </c>
    </row>
    <row r="326" s="15" customFormat="1">
      <c r="A326" s="15"/>
      <c r="B326" s="258"/>
      <c r="C326" s="259"/>
      <c r="D326" s="232" t="s">
        <v>175</v>
      </c>
      <c r="E326" s="260" t="s">
        <v>1</v>
      </c>
      <c r="F326" s="261" t="s">
        <v>182</v>
      </c>
      <c r="G326" s="259"/>
      <c r="H326" s="262">
        <v>2091.6329999999998</v>
      </c>
      <c r="I326" s="263"/>
      <c r="J326" s="259"/>
      <c r="K326" s="259"/>
      <c r="L326" s="264"/>
      <c r="M326" s="265"/>
      <c r="N326" s="266"/>
      <c r="O326" s="266"/>
      <c r="P326" s="266"/>
      <c r="Q326" s="266"/>
      <c r="R326" s="266"/>
      <c r="S326" s="266"/>
      <c r="T326" s="267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8" t="s">
        <v>175</v>
      </c>
      <c r="AU326" s="268" t="s">
        <v>84</v>
      </c>
      <c r="AV326" s="15" t="s">
        <v>171</v>
      </c>
      <c r="AW326" s="15" t="s">
        <v>33</v>
      </c>
      <c r="AX326" s="15" t="s">
        <v>84</v>
      </c>
      <c r="AY326" s="268" t="s">
        <v>163</v>
      </c>
    </row>
    <row r="327" s="2" customFormat="1" ht="24.15" customHeight="1">
      <c r="A327" s="38"/>
      <c r="B327" s="39"/>
      <c r="C327" s="219" t="s">
        <v>494</v>
      </c>
      <c r="D327" s="219" t="s">
        <v>166</v>
      </c>
      <c r="E327" s="220" t="s">
        <v>495</v>
      </c>
      <c r="F327" s="221" t="s">
        <v>496</v>
      </c>
      <c r="G327" s="222" t="s">
        <v>434</v>
      </c>
      <c r="H327" s="223">
        <v>16815.057000000001</v>
      </c>
      <c r="I327" s="224"/>
      <c r="J327" s="225">
        <f>ROUND(I327*H327,2)</f>
        <v>0</v>
      </c>
      <c r="K327" s="221" t="s">
        <v>170</v>
      </c>
      <c r="L327" s="44"/>
      <c r="M327" s="226" t="s">
        <v>1</v>
      </c>
      <c r="N327" s="227" t="s">
        <v>41</v>
      </c>
      <c r="O327" s="91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0" t="s">
        <v>489</v>
      </c>
      <c r="AT327" s="230" t="s">
        <v>166</v>
      </c>
      <c r="AU327" s="230" t="s">
        <v>84</v>
      </c>
      <c r="AY327" s="17" t="s">
        <v>163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7" t="s">
        <v>84</v>
      </c>
      <c r="BK327" s="231">
        <f>ROUND(I327*H327,2)</f>
        <v>0</v>
      </c>
      <c r="BL327" s="17" t="s">
        <v>489</v>
      </c>
      <c r="BM327" s="230" t="s">
        <v>497</v>
      </c>
    </row>
    <row r="328" s="2" customFormat="1">
      <c r="A328" s="38"/>
      <c r="B328" s="39"/>
      <c r="C328" s="40"/>
      <c r="D328" s="232" t="s">
        <v>173</v>
      </c>
      <c r="E328" s="40"/>
      <c r="F328" s="233" t="s">
        <v>498</v>
      </c>
      <c r="G328" s="40"/>
      <c r="H328" s="40"/>
      <c r="I328" s="234"/>
      <c r="J328" s="40"/>
      <c r="K328" s="40"/>
      <c r="L328" s="44"/>
      <c r="M328" s="235"/>
      <c r="N328" s="236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173</v>
      </c>
      <c r="AU328" s="17" t="s">
        <v>84</v>
      </c>
    </row>
    <row r="329" s="13" customFormat="1">
      <c r="A329" s="13"/>
      <c r="B329" s="237"/>
      <c r="C329" s="238"/>
      <c r="D329" s="232" t="s">
        <v>175</v>
      </c>
      <c r="E329" s="239" t="s">
        <v>1</v>
      </c>
      <c r="F329" s="240" t="s">
        <v>499</v>
      </c>
      <c r="G329" s="238"/>
      <c r="H329" s="239" t="s">
        <v>1</v>
      </c>
      <c r="I329" s="241"/>
      <c r="J329" s="238"/>
      <c r="K329" s="238"/>
      <c r="L329" s="242"/>
      <c r="M329" s="243"/>
      <c r="N329" s="244"/>
      <c r="O329" s="244"/>
      <c r="P329" s="244"/>
      <c r="Q329" s="244"/>
      <c r="R329" s="244"/>
      <c r="S329" s="244"/>
      <c r="T329" s="24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6" t="s">
        <v>175</v>
      </c>
      <c r="AU329" s="246" t="s">
        <v>84</v>
      </c>
      <c r="AV329" s="13" t="s">
        <v>84</v>
      </c>
      <c r="AW329" s="13" t="s">
        <v>33</v>
      </c>
      <c r="AX329" s="13" t="s">
        <v>76</v>
      </c>
      <c r="AY329" s="246" t="s">
        <v>163</v>
      </c>
    </row>
    <row r="330" s="14" customFormat="1">
      <c r="A330" s="14"/>
      <c r="B330" s="247"/>
      <c r="C330" s="248"/>
      <c r="D330" s="232" t="s">
        <v>175</v>
      </c>
      <c r="E330" s="249" t="s">
        <v>1</v>
      </c>
      <c r="F330" s="250" t="s">
        <v>500</v>
      </c>
      <c r="G330" s="248"/>
      <c r="H330" s="251">
        <v>15497.625</v>
      </c>
      <c r="I330" s="252"/>
      <c r="J330" s="248"/>
      <c r="K330" s="248"/>
      <c r="L330" s="253"/>
      <c r="M330" s="254"/>
      <c r="N330" s="255"/>
      <c r="O330" s="255"/>
      <c r="P330" s="255"/>
      <c r="Q330" s="255"/>
      <c r="R330" s="255"/>
      <c r="S330" s="255"/>
      <c r="T330" s="25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7" t="s">
        <v>175</v>
      </c>
      <c r="AU330" s="257" t="s">
        <v>84</v>
      </c>
      <c r="AV330" s="14" t="s">
        <v>86</v>
      </c>
      <c r="AW330" s="14" t="s">
        <v>33</v>
      </c>
      <c r="AX330" s="14" t="s">
        <v>76</v>
      </c>
      <c r="AY330" s="257" t="s">
        <v>163</v>
      </c>
    </row>
    <row r="331" s="13" customFormat="1">
      <c r="A331" s="13"/>
      <c r="B331" s="237"/>
      <c r="C331" s="238"/>
      <c r="D331" s="232" t="s">
        <v>175</v>
      </c>
      <c r="E331" s="239" t="s">
        <v>1</v>
      </c>
      <c r="F331" s="240" t="s">
        <v>501</v>
      </c>
      <c r="G331" s="238"/>
      <c r="H331" s="239" t="s">
        <v>1</v>
      </c>
      <c r="I331" s="241"/>
      <c r="J331" s="238"/>
      <c r="K331" s="238"/>
      <c r="L331" s="242"/>
      <c r="M331" s="243"/>
      <c r="N331" s="244"/>
      <c r="O331" s="244"/>
      <c r="P331" s="244"/>
      <c r="Q331" s="244"/>
      <c r="R331" s="244"/>
      <c r="S331" s="244"/>
      <c r="T331" s="24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6" t="s">
        <v>175</v>
      </c>
      <c r="AU331" s="246" t="s">
        <v>84</v>
      </c>
      <c r="AV331" s="13" t="s">
        <v>84</v>
      </c>
      <c r="AW331" s="13" t="s">
        <v>33</v>
      </c>
      <c r="AX331" s="13" t="s">
        <v>76</v>
      </c>
      <c r="AY331" s="246" t="s">
        <v>163</v>
      </c>
    </row>
    <row r="332" s="14" customFormat="1">
      <c r="A332" s="14"/>
      <c r="B332" s="247"/>
      <c r="C332" s="248"/>
      <c r="D332" s="232" t="s">
        <v>175</v>
      </c>
      <c r="E332" s="249" t="s">
        <v>1</v>
      </c>
      <c r="F332" s="250" t="s">
        <v>502</v>
      </c>
      <c r="G332" s="248"/>
      <c r="H332" s="251">
        <v>26.315999999999999</v>
      </c>
      <c r="I332" s="252"/>
      <c r="J332" s="248"/>
      <c r="K332" s="248"/>
      <c r="L332" s="253"/>
      <c r="M332" s="254"/>
      <c r="N332" s="255"/>
      <c r="O332" s="255"/>
      <c r="P332" s="255"/>
      <c r="Q332" s="255"/>
      <c r="R332" s="255"/>
      <c r="S332" s="255"/>
      <c r="T332" s="25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7" t="s">
        <v>175</v>
      </c>
      <c r="AU332" s="257" t="s">
        <v>84</v>
      </c>
      <c r="AV332" s="14" t="s">
        <v>86</v>
      </c>
      <c r="AW332" s="14" t="s">
        <v>33</v>
      </c>
      <c r="AX332" s="14" t="s">
        <v>76</v>
      </c>
      <c r="AY332" s="257" t="s">
        <v>163</v>
      </c>
    </row>
    <row r="333" s="13" customFormat="1">
      <c r="A333" s="13"/>
      <c r="B333" s="237"/>
      <c r="C333" s="238"/>
      <c r="D333" s="232" t="s">
        <v>175</v>
      </c>
      <c r="E333" s="239" t="s">
        <v>1</v>
      </c>
      <c r="F333" s="240" t="s">
        <v>503</v>
      </c>
      <c r="G333" s="238"/>
      <c r="H333" s="239" t="s">
        <v>1</v>
      </c>
      <c r="I333" s="241"/>
      <c r="J333" s="238"/>
      <c r="K333" s="238"/>
      <c r="L333" s="242"/>
      <c r="M333" s="243"/>
      <c r="N333" s="244"/>
      <c r="O333" s="244"/>
      <c r="P333" s="244"/>
      <c r="Q333" s="244"/>
      <c r="R333" s="244"/>
      <c r="S333" s="244"/>
      <c r="T333" s="24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6" t="s">
        <v>175</v>
      </c>
      <c r="AU333" s="246" t="s">
        <v>84</v>
      </c>
      <c r="AV333" s="13" t="s">
        <v>84</v>
      </c>
      <c r="AW333" s="13" t="s">
        <v>33</v>
      </c>
      <c r="AX333" s="13" t="s">
        <v>76</v>
      </c>
      <c r="AY333" s="246" t="s">
        <v>163</v>
      </c>
    </row>
    <row r="334" s="14" customFormat="1">
      <c r="A334" s="14"/>
      <c r="B334" s="247"/>
      <c r="C334" s="248"/>
      <c r="D334" s="232" t="s">
        <v>175</v>
      </c>
      <c r="E334" s="249" t="s">
        <v>1</v>
      </c>
      <c r="F334" s="250" t="s">
        <v>504</v>
      </c>
      <c r="G334" s="248"/>
      <c r="H334" s="251">
        <v>1291.116</v>
      </c>
      <c r="I334" s="252"/>
      <c r="J334" s="248"/>
      <c r="K334" s="248"/>
      <c r="L334" s="253"/>
      <c r="M334" s="254"/>
      <c r="N334" s="255"/>
      <c r="O334" s="255"/>
      <c r="P334" s="255"/>
      <c r="Q334" s="255"/>
      <c r="R334" s="255"/>
      <c r="S334" s="255"/>
      <c r="T334" s="25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7" t="s">
        <v>175</v>
      </c>
      <c r="AU334" s="257" t="s">
        <v>84</v>
      </c>
      <c r="AV334" s="14" t="s">
        <v>86</v>
      </c>
      <c r="AW334" s="14" t="s">
        <v>33</v>
      </c>
      <c r="AX334" s="14" t="s">
        <v>76</v>
      </c>
      <c r="AY334" s="257" t="s">
        <v>163</v>
      </c>
    </row>
    <row r="335" s="15" customFormat="1">
      <c r="A335" s="15"/>
      <c r="B335" s="258"/>
      <c r="C335" s="259"/>
      <c r="D335" s="232" t="s">
        <v>175</v>
      </c>
      <c r="E335" s="260" t="s">
        <v>1</v>
      </c>
      <c r="F335" s="261" t="s">
        <v>182</v>
      </c>
      <c r="G335" s="259"/>
      <c r="H335" s="262">
        <v>16815.057000000001</v>
      </c>
      <c r="I335" s="263"/>
      <c r="J335" s="259"/>
      <c r="K335" s="259"/>
      <c r="L335" s="264"/>
      <c r="M335" s="265"/>
      <c r="N335" s="266"/>
      <c r="O335" s="266"/>
      <c r="P335" s="266"/>
      <c r="Q335" s="266"/>
      <c r="R335" s="266"/>
      <c r="S335" s="266"/>
      <c r="T335" s="267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8" t="s">
        <v>175</v>
      </c>
      <c r="AU335" s="268" t="s">
        <v>84</v>
      </c>
      <c r="AV335" s="15" t="s">
        <v>171</v>
      </c>
      <c r="AW335" s="15" t="s">
        <v>33</v>
      </c>
      <c r="AX335" s="15" t="s">
        <v>84</v>
      </c>
      <c r="AY335" s="268" t="s">
        <v>163</v>
      </c>
    </row>
    <row r="336" s="2" customFormat="1" ht="16.5" customHeight="1">
      <c r="A336" s="38"/>
      <c r="B336" s="39"/>
      <c r="C336" s="219" t="s">
        <v>505</v>
      </c>
      <c r="D336" s="219" t="s">
        <v>166</v>
      </c>
      <c r="E336" s="220" t="s">
        <v>506</v>
      </c>
      <c r="F336" s="221" t="s">
        <v>507</v>
      </c>
      <c r="G336" s="222" t="s">
        <v>283</v>
      </c>
      <c r="H336" s="223">
        <v>4</v>
      </c>
      <c r="I336" s="224"/>
      <c r="J336" s="225">
        <f>ROUND(I336*H336,2)</f>
        <v>0</v>
      </c>
      <c r="K336" s="221" t="s">
        <v>170</v>
      </c>
      <c r="L336" s="44"/>
      <c r="M336" s="226" t="s">
        <v>1</v>
      </c>
      <c r="N336" s="227" t="s">
        <v>41</v>
      </c>
      <c r="O336" s="91"/>
      <c r="P336" s="228">
        <f>O336*H336</f>
        <v>0</v>
      </c>
      <c r="Q336" s="228">
        <v>0</v>
      </c>
      <c r="R336" s="228">
        <f>Q336*H336</f>
        <v>0</v>
      </c>
      <c r="S336" s="228">
        <v>0</v>
      </c>
      <c r="T336" s="229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0" t="s">
        <v>489</v>
      </c>
      <c r="AT336" s="230" t="s">
        <v>166</v>
      </c>
      <c r="AU336" s="230" t="s">
        <v>84</v>
      </c>
      <c r="AY336" s="17" t="s">
        <v>163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7" t="s">
        <v>84</v>
      </c>
      <c r="BK336" s="231">
        <f>ROUND(I336*H336,2)</f>
        <v>0</v>
      </c>
      <c r="BL336" s="17" t="s">
        <v>489</v>
      </c>
      <c r="BM336" s="230" t="s">
        <v>508</v>
      </c>
    </row>
    <row r="337" s="2" customFormat="1">
      <c r="A337" s="38"/>
      <c r="B337" s="39"/>
      <c r="C337" s="40"/>
      <c r="D337" s="232" t="s">
        <v>173</v>
      </c>
      <c r="E337" s="40"/>
      <c r="F337" s="233" t="s">
        <v>509</v>
      </c>
      <c r="G337" s="40"/>
      <c r="H337" s="40"/>
      <c r="I337" s="234"/>
      <c r="J337" s="40"/>
      <c r="K337" s="40"/>
      <c r="L337" s="44"/>
      <c r="M337" s="235"/>
      <c r="N337" s="236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173</v>
      </c>
      <c r="AU337" s="17" t="s">
        <v>84</v>
      </c>
    </row>
    <row r="338" s="13" customFormat="1">
      <c r="A338" s="13"/>
      <c r="B338" s="237"/>
      <c r="C338" s="238"/>
      <c r="D338" s="232" t="s">
        <v>175</v>
      </c>
      <c r="E338" s="239" t="s">
        <v>1</v>
      </c>
      <c r="F338" s="240" t="s">
        <v>510</v>
      </c>
      <c r="G338" s="238"/>
      <c r="H338" s="239" t="s">
        <v>1</v>
      </c>
      <c r="I338" s="241"/>
      <c r="J338" s="238"/>
      <c r="K338" s="238"/>
      <c r="L338" s="242"/>
      <c r="M338" s="243"/>
      <c r="N338" s="244"/>
      <c r="O338" s="244"/>
      <c r="P338" s="244"/>
      <c r="Q338" s="244"/>
      <c r="R338" s="244"/>
      <c r="S338" s="244"/>
      <c r="T338" s="24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6" t="s">
        <v>175</v>
      </c>
      <c r="AU338" s="246" t="s">
        <v>84</v>
      </c>
      <c r="AV338" s="13" t="s">
        <v>84</v>
      </c>
      <c r="AW338" s="13" t="s">
        <v>33</v>
      </c>
      <c r="AX338" s="13" t="s">
        <v>76</v>
      </c>
      <c r="AY338" s="246" t="s">
        <v>163</v>
      </c>
    </row>
    <row r="339" s="14" customFormat="1">
      <c r="A339" s="14"/>
      <c r="B339" s="247"/>
      <c r="C339" s="248"/>
      <c r="D339" s="232" t="s">
        <v>175</v>
      </c>
      <c r="E339" s="249" t="s">
        <v>1</v>
      </c>
      <c r="F339" s="250" t="s">
        <v>86</v>
      </c>
      <c r="G339" s="248"/>
      <c r="H339" s="251">
        <v>2</v>
      </c>
      <c r="I339" s="252"/>
      <c r="J339" s="248"/>
      <c r="K339" s="248"/>
      <c r="L339" s="253"/>
      <c r="M339" s="254"/>
      <c r="N339" s="255"/>
      <c r="O339" s="255"/>
      <c r="P339" s="255"/>
      <c r="Q339" s="255"/>
      <c r="R339" s="255"/>
      <c r="S339" s="255"/>
      <c r="T339" s="25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7" t="s">
        <v>175</v>
      </c>
      <c r="AU339" s="257" t="s">
        <v>84</v>
      </c>
      <c r="AV339" s="14" t="s">
        <v>86</v>
      </c>
      <c r="AW339" s="14" t="s">
        <v>33</v>
      </c>
      <c r="AX339" s="14" t="s">
        <v>76</v>
      </c>
      <c r="AY339" s="257" t="s">
        <v>163</v>
      </c>
    </row>
    <row r="340" s="13" customFormat="1">
      <c r="A340" s="13"/>
      <c r="B340" s="237"/>
      <c r="C340" s="238"/>
      <c r="D340" s="232" t="s">
        <v>175</v>
      </c>
      <c r="E340" s="239" t="s">
        <v>1</v>
      </c>
      <c r="F340" s="240" t="s">
        <v>511</v>
      </c>
      <c r="G340" s="238"/>
      <c r="H340" s="239" t="s">
        <v>1</v>
      </c>
      <c r="I340" s="241"/>
      <c r="J340" s="238"/>
      <c r="K340" s="238"/>
      <c r="L340" s="242"/>
      <c r="M340" s="243"/>
      <c r="N340" s="244"/>
      <c r="O340" s="244"/>
      <c r="P340" s="244"/>
      <c r="Q340" s="244"/>
      <c r="R340" s="244"/>
      <c r="S340" s="244"/>
      <c r="T340" s="24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6" t="s">
        <v>175</v>
      </c>
      <c r="AU340" s="246" t="s">
        <v>84</v>
      </c>
      <c r="AV340" s="13" t="s">
        <v>84</v>
      </c>
      <c r="AW340" s="13" t="s">
        <v>33</v>
      </c>
      <c r="AX340" s="13" t="s">
        <v>76</v>
      </c>
      <c r="AY340" s="246" t="s">
        <v>163</v>
      </c>
    </row>
    <row r="341" s="14" customFormat="1">
      <c r="A341" s="14"/>
      <c r="B341" s="247"/>
      <c r="C341" s="248"/>
      <c r="D341" s="232" t="s">
        <v>175</v>
      </c>
      <c r="E341" s="249" t="s">
        <v>1</v>
      </c>
      <c r="F341" s="250" t="s">
        <v>84</v>
      </c>
      <c r="G341" s="248"/>
      <c r="H341" s="251">
        <v>1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7" t="s">
        <v>175</v>
      </c>
      <c r="AU341" s="257" t="s">
        <v>84</v>
      </c>
      <c r="AV341" s="14" t="s">
        <v>86</v>
      </c>
      <c r="AW341" s="14" t="s">
        <v>33</v>
      </c>
      <c r="AX341" s="14" t="s">
        <v>76</v>
      </c>
      <c r="AY341" s="257" t="s">
        <v>163</v>
      </c>
    </row>
    <row r="342" s="13" customFormat="1">
      <c r="A342" s="13"/>
      <c r="B342" s="237"/>
      <c r="C342" s="238"/>
      <c r="D342" s="232" t="s">
        <v>175</v>
      </c>
      <c r="E342" s="239" t="s">
        <v>1</v>
      </c>
      <c r="F342" s="240" t="s">
        <v>512</v>
      </c>
      <c r="G342" s="238"/>
      <c r="H342" s="239" t="s">
        <v>1</v>
      </c>
      <c r="I342" s="241"/>
      <c r="J342" s="238"/>
      <c r="K342" s="238"/>
      <c r="L342" s="242"/>
      <c r="M342" s="243"/>
      <c r="N342" s="244"/>
      <c r="O342" s="244"/>
      <c r="P342" s="244"/>
      <c r="Q342" s="244"/>
      <c r="R342" s="244"/>
      <c r="S342" s="244"/>
      <c r="T342" s="24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6" t="s">
        <v>175</v>
      </c>
      <c r="AU342" s="246" t="s">
        <v>84</v>
      </c>
      <c r="AV342" s="13" t="s">
        <v>84</v>
      </c>
      <c r="AW342" s="13" t="s">
        <v>33</v>
      </c>
      <c r="AX342" s="13" t="s">
        <v>76</v>
      </c>
      <c r="AY342" s="246" t="s">
        <v>163</v>
      </c>
    </row>
    <row r="343" s="14" customFormat="1">
      <c r="A343" s="14"/>
      <c r="B343" s="247"/>
      <c r="C343" s="248"/>
      <c r="D343" s="232" t="s">
        <v>175</v>
      </c>
      <c r="E343" s="249" t="s">
        <v>1</v>
      </c>
      <c r="F343" s="250" t="s">
        <v>84</v>
      </c>
      <c r="G343" s="248"/>
      <c r="H343" s="251">
        <v>1</v>
      </c>
      <c r="I343" s="252"/>
      <c r="J343" s="248"/>
      <c r="K343" s="248"/>
      <c r="L343" s="253"/>
      <c r="M343" s="254"/>
      <c r="N343" s="255"/>
      <c r="O343" s="255"/>
      <c r="P343" s="255"/>
      <c r="Q343" s="255"/>
      <c r="R343" s="255"/>
      <c r="S343" s="255"/>
      <c r="T343" s="25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7" t="s">
        <v>175</v>
      </c>
      <c r="AU343" s="257" t="s">
        <v>84</v>
      </c>
      <c r="AV343" s="14" t="s">
        <v>86</v>
      </c>
      <c r="AW343" s="14" t="s">
        <v>33</v>
      </c>
      <c r="AX343" s="14" t="s">
        <v>76</v>
      </c>
      <c r="AY343" s="257" t="s">
        <v>163</v>
      </c>
    </row>
    <row r="344" s="15" customFormat="1">
      <c r="A344" s="15"/>
      <c r="B344" s="258"/>
      <c r="C344" s="259"/>
      <c r="D344" s="232" t="s">
        <v>175</v>
      </c>
      <c r="E344" s="260" t="s">
        <v>1</v>
      </c>
      <c r="F344" s="261" t="s">
        <v>182</v>
      </c>
      <c r="G344" s="259"/>
      <c r="H344" s="262">
        <v>4</v>
      </c>
      <c r="I344" s="263"/>
      <c r="J344" s="259"/>
      <c r="K344" s="259"/>
      <c r="L344" s="264"/>
      <c r="M344" s="265"/>
      <c r="N344" s="266"/>
      <c r="O344" s="266"/>
      <c r="P344" s="266"/>
      <c r="Q344" s="266"/>
      <c r="R344" s="266"/>
      <c r="S344" s="266"/>
      <c r="T344" s="267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8" t="s">
        <v>175</v>
      </c>
      <c r="AU344" s="268" t="s">
        <v>84</v>
      </c>
      <c r="AV344" s="15" t="s">
        <v>171</v>
      </c>
      <c r="AW344" s="15" t="s">
        <v>33</v>
      </c>
      <c r="AX344" s="15" t="s">
        <v>84</v>
      </c>
      <c r="AY344" s="268" t="s">
        <v>163</v>
      </c>
    </row>
    <row r="345" s="2" customFormat="1" ht="16.5" customHeight="1">
      <c r="A345" s="38"/>
      <c r="B345" s="39"/>
      <c r="C345" s="219" t="s">
        <v>513</v>
      </c>
      <c r="D345" s="219" t="s">
        <v>166</v>
      </c>
      <c r="E345" s="220" t="s">
        <v>514</v>
      </c>
      <c r="F345" s="221" t="s">
        <v>515</v>
      </c>
      <c r="G345" s="222" t="s">
        <v>434</v>
      </c>
      <c r="H345" s="223">
        <v>645.55799999999999</v>
      </c>
      <c r="I345" s="224"/>
      <c r="J345" s="225">
        <f>ROUND(I345*H345,2)</f>
        <v>0</v>
      </c>
      <c r="K345" s="221" t="s">
        <v>170</v>
      </c>
      <c r="L345" s="44"/>
      <c r="M345" s="226" t="s">
        <v>1</v>
      </c>
      <c r="N345" s="227" t="s">
        <v>41</v>
      </c>
      <c r="O345" s="91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0" t="s">
        <v>489</v>
      </c>
      <c r="AT345" s="230" t="s">
        <v>166</v>
      </c>
      <c r="AU345" s="230" t="s">
        <v>84</v>
      </c>
      <c r="AY345" s="17" t="s">
        <v>163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7" t="s">
        <v>84</v>
      </c>
      <c r="BK345" s="231">
        <f>ROUND(I345*H345,2)</f>
        <v>0</v>
      </c>
      <c r="BL345" s="17" t="s">
        <v>489</v>
      </c>
      <c r="BM345" s="230" t="s">
        <v>516</v>
      </c>
    </row>
    <row r="346" s="2" customFormat="1">
      <c r="A346" s="38"/>
      <c r="B346" s="39"/>
      <c r="C346" s="40"/>
      <c r="D346" s="232" t="s">
        <v>173</v>
      </c>
      <c r="E346" s="40"/>
      <c r="F346" s="233" t="s">
        <v>517</v>
      </c>
      <c r="G346" s="40"/>
      <c r="H346" s="40"/>
      <c r="I346" s="234"/>
      <c r="J346" s="40"/>
      <c r="K346" s="40"/>
      <c r="L346" s="44"/>
      <c r="M346" s="235"/>
      <c r="N346" s="236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173</v>
      </c>
      <c r="AU346" s="17" t="s">
        <v>84</v>
      </c>
    </row>
    <row r="347" s="2" customFormat="1">
      <c r="A347" s="38"/>
      <c r="B347" s="39"/>
      <c r="C347" s="40"/>
      <c r="D347" s="232" t="s">
        <v>447</v>
      </c>
      <c r="E347" s="40"/>
      <c r="F347" s="279" t="s">
        <v>518</v>
      </c>
      <c r="G347" s="40"/>
      <c r="H347" s="40"/>
      <c r="I347" s="234"/>
      <c r="J347" s="40"/>
      <c r="K347" s="40"/>
      <c r="L347" s="44"/>
      <c r="M347" s="235"/>
      <c r="N347" s="236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447</v>
      </c>
      <c r="AU347" s="17" t="s">
        <v>84</v>
      </c>
    </row>
    <row r="348" s="13" customFormat="1">
      <c r="A348" s="13"/>
      <c r="B348" s="237"/>
      <c r="C348" s="238"/>
      <c r="D348" s="232" t="s">
        <v>175</v>
      </c>
      <c r="E348" s="239" t="s">
        <v>1</v>
      </c>
      <c r="F348" s="240" t="s">
        <v>503</v>
      </c>
      <c r="G348" s="238"/>
      <c r="H348" s="239" t="s">
        <v>1</v>
      </c>
      <c r="I348" s="241"/>
      <c r="J348" s="238"/>
      <c r="K348" s="238"/>
      <c r="L348" s="242"/>
      <c r="M348" s="243"/>
      <c r="N348" s="244"/>
      <c r="O348" s="244"/>
      <c r="P348" s="244"/>
      <c r="Q348" s="244"/>
      <c r="R348" s="244"/>
      <c r="S348" s="244"/>
      <c r="T348" s="24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6" t="s">
        <v>175</v>
      </c>
      <c r="AU348" s="246" t="s">
        <v>84</v>
      </c>
      <c r="AV348" s="13" t="s">
        <v>84</v>
      </c>
      <c r="AW348" s="13" t="s">
        <v>33</v>
      </c>
      <c r="AX348" s="13" t="s">
        <v>76</v>
      </c>
      <c r="AY348" s="246" t="s">
        <v>163</v>
      </c>
    </row>
    <row r="349" s="14" customFormat="1">
      <c r="A349" s="14"/>
      <c r="B349" s="247"/>
      <c r="C349" s="248"/>
      <c r="D349" s="232" t="s">
        <v>175</v>
      </c>
      <c r="E349" s="249" t="s">
        <v>1</v>
      </c>
      <c r="F349" s="250" t="s">
        <v>519</v>
      </c>
      <c r="G349" s="248"/>
      <c r="H349" s="251">
        <v>645.55799999999999</v>
      </c>
      <c r="I349" s="252"/>
      <c r="J349" s="248"/>
      <c r="K349" s="248"/>
      <c r="L349" s="253"/>
      <c r="M349" s="254"/>
      <c r="N349" s="255"/>
      <c r="O349" s="255"/>
      <c r="P349" s="255"/>
      <c r="Q349" s="255"/>
      <c r="R349" s="255"/>
      <c r="S349" s="255"/>
      <c r="T349" s="25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7" t="s">
        <v>175</v>
      </c>
      <c r="AU349" s="257" t="s">
        <v>84</v>
      </c>
      <c r="AV349" s="14" t="s">
        <v>86</v>
      </c>
      <c r="AW349" s="14" t="s">
        <v>33</v>
      </c>
      <c r="AX349" s="14" t="s">
        <v>76</v>
      </c>
      <c r="AY349" s="257" t="s">
        <v>163</v>
      </c>
    </row>
    <row r="350" s="15" customFormat="1">
      <c r="A350" s="15"/>
      <c r="B350" s="258"/>
      <c r="C350" s="259"/>
      <c r="D350" s="232" t="s">
        <v>175</v>
      </c>
      <c r="E350" s="260" t="s">
        <v>1</v>
      </c>
      <c r="F350" s="261" t="s">
        <v>182</v>
      </c>
      <c r="G350" s="259"/>
      <c r="H350" s="262">
        <v>645.55799999999999</v>
      </c>
      <c r="I350" s="263"/>
      <c r="J350" s="259"/>
      <c r="K350" s="259"/>
      <c r="L350" s="264"/>
      <c r="M350" s="280"/>
      <c r="N350" s="281"/>
      <c r="O350" s="281"/>
      <c r="P350" s="281"/>
      <c r="Q350" s="281"/>
      <c r="R350" s="281"/>
      <c r="S350" s="281"/>
      <c r="T350" s="282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8" t="s">
        <v>175</v>
      </c>
      <c r="AU350" s="268" t="s">
        <v>84</v>
      </c>
      <c r="AV350" s="15" t="s">
        <v>171</v>
      </c>
      <c r="AW350" s="15" t="s">
        <v>33</v>
      </c>
      <c r="AX350" s="15" t="s">
        <v>84</v>
      </c>
      <c r="AY350" s="268" t="s">
        <v>163</v>
      </c>
    </row>
    <row r="351" s="2" customFormat="1" ht="6.96" customHeight="1">
      <c r="A351" s="38"/>
      <c r="B351" s="66"/>
      <c r="C351" s="67"/>
      <c r="D351" s="67"/>
      <c r="E351" s="67"/>
      <c r="F351" s="67"/>
      <c r="G351" s="67"/>
      <c r="H351" s="67"/>
      <c r="I351" s="67"/>
      <c r="J351" s="67"/>
      <c r="K351" s="67"/>
      <c r="L351" s="44"/>
      <c r="M351" s="38"/>
      <c r="O351" s="38"/>
      <c r="P351" s="38"/>
      <c r="Q351" s="38"/>
      <c r="R351" s="38"/>
      <c r="S351" s="38"/>
      <c r="T351" s="38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</row>
  </sheetData>
  <sheetProtection sheet="1" autoFilter="0" formatColumns="0" formatRows="0" objects="1" scenarios="1" spinCount="100000" saltValue="wMGNkWAPb8GM7qnU2e3pzPKjhnPzhPUITcuadNNrxghJb3j7A1yb6JlZJ1bL0CD9NWi0waYu3GWv4NelCL9rqQ==" hashValue="dXApnL4w+0PgQCQor8Wpk5oVLnL3sV/PMhIAguW09V9WCbvf2qt4+8eNatKcoumpFlV53x8XVyRhk0P+7zu++A==" algorithmName="SHA-512" password="CC35"/>
  <autoFilter ref="C119:K35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  <c r="AZ2" s="136" t="s">
        <v>520</v>
      </c>
      <c r="BA2" s="136" t="s">
        <v>521</v>
      </c>
      <c r="BB2" s="136" t="s">
        <v>1</v>
      </c>
      <c r="BC2" s="136" t="s">
        <v>522</v>
      </c>
      <c r="BD2" s="136" t="s">
        <v>86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86</v>
      </c>
      <c r="AZ3" s="136" t="s">
        <v>523</v>
      </c>
      <c r="BA3" s="136" t="s">
        <v>524</v>
      </c>
      <c r="BB3" s="136" t="s">
        <v>1</v>
      </c>
      <c r="BC3" s="136" t="s">
        <v>525</v>
      </c>
      <c r="BD3" s="136" t="s">
        <v>86</v>
      </c>
    </row>
    <row r="4" hidden="1" s="1" customFormat="1" ht="24.96" customHeight="1">
      <c r="B4" s="20"/>
      <c r="D4" s="139" t="s">
        <v>103</v>
      </c>
      <c r="L4" s="20"/>
      <c r="M4" s="140" t="s">
        <v>10</v>
      </c>
      <c r="AT4" s="17" t="s">
        <v>4</v>
      </c>
      <c r="AZ4" s="136" t="s">
        <v>526</v>
      </c>
      <c r="BA4" s="136" t="s">
        <v>1</v>
      </c>
      <c r="BB4" s="136" t="s">
        <v>1</v>
      </c>
      <c r="BC4" s="136" t="s">
        <v>527</v>
      </c>
      <c r="BD4" s="136" t="s">
        <v>86</v>
      </c>
    </row>
    <row r="5" hidden="1" s="1" customFormat="1" ht="6.96" customHeight="1">
      <c r="B5" s="20"/>
      <c r="L5" s="20"/>
      <c r="AZ5" s="136" t="s">
        <v>528</v>
      </c>
      <c r="BA5" s="136" t="s">
        <v>1</v>
      </c>
      <c r="BB5" s="136" t="s">
        <v>1</v>
      </c>
      <c r="BC5" s="136" t="s">
        <v>477</v>
      </c>
      <c r="BD5" s="136" t="s">
        <v>86</v>
      </c>
    </row>
    <row r="6" hidden="1" s="1" customFormat="1" ht="12" customHeight="1">
      <c r="B6" s="20"/>
      <c r="D6" s="141" t="s">
        <v>16</v>
      </c>
      <c r="L6" s="20"/>
      <c r="AZ6" s="136" t="s">
        <v>529</v>
      </c>
      <c r="BA6" s="136" t="s">
        <v>1</v>
      </c>
      <c r="BB6" s="136" t="s">
        <v>1</v>
      </c>
      <c r="BC6" s="136" t="s">
        <v>466</v>
      </c>
      <c r="BD6" s="136" t="s">
        <v>86</v>
      </c>
    </row>
    <row r="7" hidden="1" s="1" customFormat="1" ht="16.5" customHeight="1">
      <c r="B7" s="20"/>
      <c r="E7" s="142" t="str">
        <f>'Rekapitulace stavby'!K6</f>
        <v>Oprava trati v úseku Bojkovice – Slavičín</v>
      </c>
      <c r="F7" s="141"/>
      <c r="G7" s="141"/>
      <c r="H7" s="141"/>
      <c r="L7" s="20"/>
      <c r="AZ7" s="136" t="s">
        <v>530</v>
      </c>
      <c r="BA7" s="136" t="s">
        <v>1</v>
      </c>
      <c r="BB7" s="136" t="s">
        <v>1</v>
      </c>
      <c r="BC7" s="136" t="s">
        <v>531</v>
      </c>
      <c r="BD7" s="136" t="s">
        <v>86</v>
      </c>
    </row>
    <row r="8" hidden="1" s="2" customFormat="1" ht="12" customHeight="1">
      <c r="A8" s="38"/>
      <c r="B8" s="44"/>
      <c r="C8" s="38"/>
      <c r="D8" s="141" t="s">
        <v>116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36" t="s">
        <v>532</v>
      </c>
      <c r="BA8" s="136" t="s">
        <v>1</v>
      </c>
      <c r="BB8" s="136" t="s">
        <v>1</v>
      </c>
      <c r="BC8" s="136" t="s">
        <v>533</v>
      </c>
      <c r="BD8" s="136" t="s">
        <v>86</v>
      </c>
    </row>
    <row r="9" hidden="1" s="2" customFormat="1" ht="16.5" customHeight="1">
      <c r="A9" s="38"/>
      <c r="B9" s="44"/>
      <c r="C9" s="38"/>
      <c r="D9" s="38"/>
      <c r="E9" s="143" t="s">
        <v>534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36" t="s">
        <v>535</v>
      </c>
      <c r="BA9" s="136" t="s">
        <v>1</v>
      </c>
      <c r="BB9" s="136" t="s">
        <v>1</v>
      </c>
      <c r="BC9" s="136" t="s">
        <v>536</v>
      </c>
      <c r="BD9" s="136" t="s">
        <v>86</v>
      </c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4. 1. 2024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4" t="s">
        <v>27</v>
      </c>
      <c r="F15" s="38"/>
      <c r="G15" s="38"/>
      <c r="H15" s="38"/>
      <c r="I15" s="141" t="s">
        <v>28</v>
      </c>
      <c r="J15" s="144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1" t="s">
        <v>30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1" t="s">
        <v>32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28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1" t="s">
        <v>34</v>
      </c>
      <c r="E23" s="38"/>
      <c r="F23" s="38"/>
      <c r="G23" s="38"/>
      <c r="H23" s="38"/>
      <c r="I23" s="141" t="s">
        <v>25</v>
      </c>
      <c r="J23" s="144" t="s">
        <v>26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4" t="s">
        <v>27</v>
      </c>
      <c r="F24" s="38"/>
      <c r="G24" s="38"/>
      <c r="H24" s="38"/>
      <c r="I24" s="141" t="s">
        <v>28</v>
      </c>
      <c r="J24" s="144" t="s">
        <v>29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152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3" t="s">
        <v>38</v>
      </c>
      <c r="G32" s="38"/>
      <c r="H32" s="38"/>
      <c r="I32" s="153" t="s">
        <v>37</v>
      </c>
      <c r="J32" s="153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40</v>
      </c>
      <c r="E33" s="141" t="s">
        <v>41</v>
      </c>
      <c r="F33" s="155">
        <f>ROUND((SUM(BE120:BE225)),  2)</f>
        <v>0</v>
      </c>
      <c r="G33" s="38"/>
      <c r="H33" s="38"/>
      <c r="I33" s="156">
        <v>0.20999999999999999</v>
      </c>
      <c r="J33" s="155">
        <f>ROUND(((SUM(BE120:BE225))*I33),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42</v>
      </c>
      <c r="F34" s="155">
        <f>ROUND((SUM(BF120:BF225)),  2)</f>
        <v>0</v>
      </c>
      <c r="G34" s="38"/>
      <c r="H34" s="38"/>
      <c r="I34" s="156">
        <v>0.12</v>
      </c>
      <c r="J34" s="155">
        <f>ROUND(((SUM(BF120:BF225))*I34),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43</v>
      </c>
      <c r="F35" s="155">
        <f>ROUND((SUM(BG120:BG225)),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44</v>
      </c>
      <c r="F36" s="155">
        <f>ROUND((SUM(BH120:BH225)),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5">
        <f>ROUND((SUM(BI120:BI225)),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5" t="str">
        <f>E7</f>
        <v>Oprava trati v úseku Bojkovice – Slavičín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02 - Oprava koleje v úseku Bojkovice – Slavičín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4. 1. 2024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 s.o.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Správa železnic s.o.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6" t="s">
        <v>140</v>
      </c>
      <c r="D94" s="177"/>
      <c r="E94" s="177"/>
      <c r="F94" s="177"/>
      <c r="G94" s="177"/>
      <c r="H94" s="177"/>
      <c r="I94" s="177"/>
      <c r="J94" s="178" t="s">
        <v>141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9" t="s">
        <v>142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hidden="1" s="9" customFormat="1" ht="24.96" customHeight="1">
      <c r="A97" s="9"/>
      <c r="B97" s="180"/>
      <c r="C97" s="181"/>
      <c r="D97" s="182" t="s">
        <v>144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145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80"/>
      <c r="C99" s="181"/>
      <c r="D99" s="182" t="s">
        <v>146</v>
      </c>
      <c r="E99" s="183"/>
      <c r="F99" s="183"/>
      <c r="G99" s="183"/>
      <c r="H99" s="183"/>
      <c r="I99" s="183"/>
      <c r="J99" s="184">
        <f>J207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80"/>
      <c r="C100" s="181"/>
      <c r="D100" s="182" t="s">
        <v>147</v>
      </c>
      <c r="E100" s="183"/>
      <c r="F100" s="183"/>
      <c r="G100" s="183"/>
      <c r="H100" s="183"/>
      <c r="I100" s="183"/>
      <c r="J100" s="184">
        <f>J211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148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5" t="str">
        <f>E7</f>
        <v>Oprava trati v úseku Bojkovice – Slavičín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02 - Oprava koleje v úseku Bojkovice – Slavičín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4. 1. 2024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Správa železnic s.o.</v>
      </c>
      <c r="G116" s="40"/>
      <c r="H116" s="40"/>
      <c r="I116" s="32" t="s">
        <v>32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34</v>
      </c>
      <c r="J117" s="36" t="str">
        <f>E24</f>
        <v>Správa železnic s.o.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2"/>
      <c r="B119" s="193"/>
      <c r="C119" s="194" t="s">
        <v>149</v>
      </c>
      <c r="D119" s="195" t="s">
        <v>61</v>
      </c>
      <c r="E119" s="195" t="s">
        <v>57</v>
      </c>
      <c r="F119" s="195" t="s">
        <v>58</v>
      </c>
      <c r="G119" s="195" t="s">
        <v>150</v>
      </c>
      <c r="H119" s="195" t="s">
        <v>151</v>
      </c>
      <c r="I119" s="195" t="s">
        <v>152</v>
      </c>
      <c r="J119" s="195" t="s">
        <v>141</v>
      </c>
      <c r="K119" s="196" t="s">
        <v>153</v>
      </c>
      <c r="L119" s="197"/>
      <c r="M119" s="100" t="s">
        <v>1</v>
      </c>
      <c r="N119" s="101" t="s">
        <v>40</v>
      </c>
      <c r="O119" s="101" t="s">
        <v>154</v>
      </c>
      <c r="P119" s="101" t="s">
        <v>155</v>
      </c>
      <c r="Q119" s="101" t="s">
        <v>156</v>
      </c>
      <c r="R119" s="101" t="s">
        <v>157</v>
      </c>
      <c r="S119" s="101" t="s">
        <v>158</v>
      </c>
      <c r="T119" s="102" t="s">
        <v>159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8"/>
      <c r="B120" s="39"/>
      <c r="C120" s="107" t="s">
        <v>160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P121+P207+P211</f>
        <v>0</v>
      </c>
      <c r="Q120" s="104"/>
      <c r="R120" s="200">
        <f>R121+R207+R211</f>
        <v>1331.953</v>
      </c>
      <c r="S120" s="104"/>
      <c r="T120" s="201">
        <f>T121+T207+T211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143</v>
      </c>
      <c r="BK120" s="202">
        <f>BK121+BK207+BK211</f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161</v>
      </c>
      <c r="F121" s="206" t="s">
        <v>162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</f>
        <v>0</v>
      </c>
      <c r="Q121" s="211"/>
      <c r="R121" s="212">
        <f>R122</f>
        <v>0</v>
      </c>
      <c r="S121" s="211"/>
      <c r="T121" s="213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75</v>
      </c>
      <c r="AU121" s="215" t="s">
        <v>76</v>
      </c>
      <c r="AY121" s="214" t="s">
        <v>163</v>
      </c>
      <c r="BK121" s="216">
        <f>BK122</f>
        <v>0</v>
      </c>
    </row>
    <row r="122" s="12" customFormat="1" ht="22.8" customHeight="1">
      <c r="A122" s="12"/>
      <c r="B122" s="203"/>
      <c r="C122" s="204"/>
      <c r="D122" s="205" t="s">
        <v>75</v>
      </c>
      <c r="E122" s="217" t="s">
        <v>164</v>
      </c>
      <c r="F122" s="217" t="s">
        <v>165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SUM(P123:P206)</f>
        <v>0</v>
      </c>
      <c r="Q122" s="211"/>
      <c r="R122" s="212">
        <f>SUM(R123:R206)</f>
        <v>0</v>
      </c>
      <c r="S122" s="211"/>
      <c r="T122" s="213">
        <f>SUM(T123:T206)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84</v>
      </c>
      <c r="AT122" s="215" t="s">
        <v>75</v>
      </c>
      <c r="AU122" s="215" t="s">
        <v>84</v>
      </c>
      <c r="AY122" s="214" t="s">
        <v>163</v>
      </c>
      <c r="BK122" s="216">
        <f>SUM(BK123:BK206)</f>
        <v>0</v>
      </c>
    </row>
    <row r="123" s="2" customFormat="1" ht="16.5" customHeight="1">
      <c r="A123" s="38"/>
      <c r="B123" s="39"/>
      <c r="C123" s="219" t="s">
        <v>84</v>
      </c>
      <c r="D123" s="219" t="s">
        <v>166</v>
      </c>
      <c r="E123" s="220" t="s">
        <v>537</v>
      </c>
      <c r="F123" s="221" t="s">
        <v>538</v>
      </c>
      <c r="G123" s="222" t="s">
        <v>234</v>
      </c>
      <c r="H123" s="223">
        <v>0.025999999999999999</v>
      </c>
      <c r="I123" s="224"/>
      <c r="J123" s="225">
        <f>ROUND(I123*H123,2)</f>
        <v>0</v>
      </c>
      <c r="K123" s="221" t="s">
        <v>170</v>
      </c>
      <c r="L123" s="44"/>
      <c r="M123" s="226" t="s">
        <v>1</v>
      </c>
      <c r="N123" s="227" t="s">
        <v>41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171</v>
      </c>
      <c r="AT123" s="230" t="s">
        <v>166</v>
      </c>
      <c r="AU123" s="230" t="s">
        <v>86</v>
      </c>
      <c r="AY123" s="17" t="s">
        <v>163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84</v>
      </c>
      <c r="BK123" s="231">
        <f>ROUND(I123*H123,2)</f>
        <v>0</v>
      </c>
      <c r="BL123" s="17" t="s">
        <v>171</v>
      </c>
      <c r="BM123" s="230" t="s">
        <v>539</v>
      </c>
    </row>
    <row r="124" s="2" customFormat="1">
      <c r="A124" s="38"/>
      <c r="B124" s="39"/>
      <c r="C124" s="40"/>
      <c r="D124" s="232" t="s">
        <v>173</v>
      </c>
      <c r="E124" s="40"/>
      <c r="F124" s="233" t="s">
        <v>540</v>
      </c>
      <c r="G124" s="40"/>
      <c r="H124" s="40"/>
      <c r="I124" s="234"/>
      <c r="J124" s="40"/>
      <c r="K124" s="40"/>
      <c r="L124" s="44"/>
      <c r="M124" s="235"/>
      <c r="N124" s="236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173</v>
      </c>
      <c r="AU124" s="17" t="s">
        <v>86</v>
      </c>
    </row>
    <row r="125" s="14" customFormat="1">
      <c r="A125" s="14"/>
      <c r="B125" s="247"/>
      <c r="C125" s="248"/>
      <c r="D125" s="232" t="s">
        <v>175</v>
      </c>
      <c r="E125" s="249" t="s">
        <v>532</v>
      </c>
      <c r="F125" s="250" t="s">
        <v>541</v>
      </c>
      <c r="G125" s="248"/>
      <c r="H125" s="251">
        <v>0.025999999999999999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7" t="s">
        <v>175</v>
      </c>
      <c r="AU125" s="257" t="s">
        <v>86</v>
      </c>
      <c r="AV125" s="14" t="s">
        <v>86</v>
      </c>
      <c r="AW125" s="14" t="s">
        <v>33</v>
      </c>
      <c r="AX125" s="14" t="s">
        <v>84</v>
      </c>
      <c r="AY125" s="257" t="s">
        <v>163</v>
      </c>
    </row>
    <row r="126" s="2" customFormat="1" ht="16.5" customHeight="1">
      <c r="A126" s="38"/>
      <c r="B126" s="39"/>
      <c r="C126" s="219" t="s">
        <v>86</v>
      </c>
      <c r="D126" s="219" t="s">
        <v>166</v>
      </c>
      <c r="E126" s="220" t="s">
        <v>542</v>
      </c>
      <c r="F126" s="221" t="s">
        <v>543</v>
      </c>
      <c r="G126" s="222" t="s">
        <v>234</v>
      </c>
      <c r="H126" s="223">
        <v>1.1770000000000001</v>
      </c>
      <c r="I126" s="224"/>
      <c r="J126" s="225">
        <f>ROUND(I126*H126,2)</f>
        <v>0</v>
      </c>
      <c r="K126" s="221" t="s">
        <v>170</v>
      </c>
      <c r="L126" s="44"/>
      <c r="M126" s="226" t="s">
        <v>1</v>
      </c>
      <c r="N126" s="227" t="s">
        <v>41</v>
      </c>
      <c r="O126" s="91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171</v>
      </c>
      <c r="AT126" s="230" t="s">
        <v>166</v>
      </c>
      <c r="AU126" s="230" t="s">
        <v>86</v>
      </c>
      <c r="AY126" s="17" t="s">
        <v>163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84</v>
      </c>
      <c r="BK126" s="231">
        <f>ROUND(I126*H126,2)</f>
        <v>0</v>
      </c>
      <c r="BL126" s="17" t="s">
        <v>171</v>
      </c>
      <c r="BM126" s="230" t="s">
        <v>544</v>
      </c>
    </row>
    <row r="127" s="2" customFormat="1">
      <c r="A127" s="38"/>
      <c r="B127" s="39"/>
      <c r="C127" s="40"/>
      <c r="D127" s="232" t="s">
        <v>173</v>
      </c>
      <c r="E127" s="40"/>
      <c r="F127" s="233" t="s">
        <v>545</v>
      </c>
      <c r="G127" s="40"/>
      <c r="H127" s="40"/>
      <c r="I127" s="234"/>
      <c r="J127" s="40"/>
      <c r="K127" s="40"/>
      <c r="L127" s="44"/>
      <c r="M127" s="235"/>
      <c r="N127" s="236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173</v>
      </c>
      <c r="AU127" s="17" t="s">
        <v>86</v>
      </c>
    </row>
    <row r="128" s="14" customFormat="1">
      <c r="A128" s="14"/>
      <c r="B128" s="247"/>
      <c r="C128" s="248"/>
      <c r="D128" s="232" t="s">
        <v>175</v>
      </c>
      <c r="E128" s="249" t="s">
        <v>535</v>
      </c>
      <c r="F128" s="250" t="s">
        <v>546</v>
      </c>
      <c r="G128" s="248"/>
      <c r="H128" s="251">
        <v>1.1770000000000001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175</v>
      </c>
      <c r="AU128" s="257" t="s">
        <v>86</v>
      </c>
      <c r="AV128" s="14" t="s">
        <v>86</v>
      </c>
      <c r="AW128" s="14" t="s">
        <v>33</v>
      </c>
      <c r="AX128" s="14" t="s">
        <v>84</v>
      </c>
      <c r="AY128" s="257" t="s">
        <v>163</v>
      </c>
    </row>
    <row r="129" s="2" customFormat="1" ht="16.5" customHeight="1">
      <c r="A129" s="38"/>
      <c r="B129" s="39"/>
      <c r="C129" s="219" t="s">
        <v>189</v>
      </c>
      <c r="D129" s="219" t="s">
        <v>166</v>
      </c>
      <c r="E129" s="220" t="s">
        <v>224</v>
      </c>
      <c r="F129" s="221" t="s">
        <v>225</v>
      </c>
      <c r="G129" s="222" t="s">
        <v>185</v>
      </c>
      <c r="H129" s="223">
        <v>783.50199999999995</v>
      </c>
      <c r="I129" s="224"/>
      <c r="J129" s="225">
        <f>ROUND(I129*H129,2)</f>
        <v>0</v>
      </c>
      <c r="K129" s="221" t="s">
        <v>170</v>
      </c>
      <c r="L129" s="44"/>
      <c r="M129" s="226" t="s">
        <v>1</v>
      </c>
      <c r="N129" s="227" t="s">
        <v>41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171</v>
      </c>
      <c r="AT129" s="230" t="s">
        <v>166</v>
      </c>
      <c r="AU129" s="230" t="s">
        <v>86</v>
      </c>
      <c r="AY129" s="17" t="s">
        <v>163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84</v>
      </c>
      <c r="BK129" s="231">
        <f>ROUND(I129*H129,2)</f>
        <v>0</v>
      </c>
      <c r="BL129" s="17" t="s">
        <v>171</v>
      </c>
      <c r="BM129" s="230" t="s">
        <v>547</v>
      </c>
    </row>
    <row r="130" s="2" customFormat="1">
      <c r="A130" s="38"/>
      <c r="B130" s="39"/>
      <c r="C130" s="40"/>
      <c r="D130" s="232" t="s">
        <v>173</v>
      </c>
      <c r="E130" s="40"/>
      <c r="F130" s="233" t="s">
        <v>227</v>
      </c>
      <c r="G130" s="40"/>
      <c r="H130" s="40"/>
      <c r="I130" s="234"/>
      <c r="J130" s="40"/>
      <c r="K130" s="40"/>
      <c r="L130" s="44"/>
      <c r="M130" s="235"/>
      <c r="N130" s="236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173</v>
      </c>
      <c r="AU130" s="17" t="s">
        <v>86</v>
      </c>
    </row>
    <row r="131" s="14" customFormat="1">
      <c r="A131" s="14"/>
      <c r="B131" s="247"/>
      <c r="C131" s="248"/>
      <c r="D131" s="232" t="s">
        <v>175</v>
      </c>
      <c r="E131" s="249" t="s">
        <v>1</v>
      </c>
      <c r="F131" s="250" t="s">
        <v>548</v>
      </c>
      <c r="G131" s="248"/>
      <c r="H131" s="251">
        <v>261.61700000000002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175</v>
      </c>
      <c r="AU131" s="257" t="s">
        <v>86</v>
      </c>
      <c r="AV131" s="14" t="s">
        <v>86</v>
      </c>
      <c r="AW131" s="14" t="s">
        <v>33</v>
      </c>
      <c r="AX131" s="14" t="s">
        <v>76</v>
      </c>
      <c r="AY131" s="257" t="s">
        <v>163</v>
      </c>
    </row>
    <row r="132" s="14" customFormat="1">
      <c r="A132" s="14"/>
      <c r="B132" s="247"/>
      <c r="C132" s="248"/>
      <c r="D132" s="232" t="s">
        <v>175</v>
      </c>
      <c r="E132" s="249" t="s">
        <v>1</v>
      </c>
      <c r="F132" s="250" t="s">
        <v>549</v>
      </c>
      <c r="G132" s="248"/>
      <c r="H132" s="251">
        <v>8.3949999999999996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175</v>
      </c>
      <c r="AU132" s="257" t="s">
        <v>86</v>
      </c>
      <c r="AV132" s="14" t="s">
        <v>86</v>
      </c>
      <c r="AW132" s="14" t="s">
        <v>33</v>
      </c>
      <c r="AX132" s="14" t="s">
        <v>76</v>
      </c>
      <c r="AY132" s="257" t="s">
        <v>163</v>
      </c>
    </row>
    <row r="133" s="14" customFormat="1">
      <c r="A133" s="14"/>
      <c r="B133" s="247"/>
      <c r="C133" s="248"/>
      <c r="D133" s="232" t="s">
        <v>175</v>
      </c>
      <c r="E133" s="249" t="s">
        <v>1</v>
      </c>
      <c r="F133" s="250" t="s">
        <v>550</v>
      </c>
      <c r="G133" s="248"/>
      <c r="H133" s="251">
        <v>5.2469999999999999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175</v>
      </c>
      <c r="AU133" s="257" t="s">
        <v>86</v>
      </c>
      <c r="AV133" s="14" t="s">
        <v>86</v>
      </c>
      <c r="AW133" s="14" t="s">
        <v>33</v>
      </c>
      <c r="AX133" s="14" t="s">
        <v>76</v>
      </c>
      <c r="AY133" s="257" t="s">
        <v>163</v>
      </c>
    </row>
    <row r="134" s="14" customFormat="1">
      <c r="A134" s="14"/>
      <c r="B134" s="247"/>
      <c r="C134" s="248"/>
      <c r="D134" s="232" t="s">
        <v>175</v>
      </c>
      <c r="E134" s="249" t="s">
        <v>1</v>
      </c>
      <c r="F134" s="250" t="s">
        <v>551</v>
      </c>
      <c r="G134" s="248"/>
      <c r="H134" s="251">
        <v>38.063000000000002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175</v>
      </c>
      <c r="AU134" s="257" t="s">
        <v>86</v>
      </c>
      <c r="AV134" s="14" t="s">
        <v>86</v>
      </c>
      <c r="AW134" s="14" t="s">
        <v>33</v>
      </c>
      <c r="AX134" s="14" t="s">
        <v>76</v>
      </c>
      <c r="AY134" s="257" t="s">
        <v>163</v>
      </c>
    </row>
    <row r="135" s="14" customFormat="1">
      <c r="A135" s="14"/>
      <c r="B135" s="247"/>
      <c r="C135" s="248"/>
      <c r="D135" s="232" t="s">
        <v>175</v>
      </c>
      <c r="E135" s="249" t="s">
        <v>1</v>
      </c>
      <c r="F135" s="250" t="s">
        <v>552</v>
      </c>
      <c r="G135" s="248"/>
      <c r="H135" s="251">
        <v>331.31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175</v>
      </c>
      <c r="AU135" s="257" t="s">
        <v>86</v>
      </c>
      <c r="AV135" s="14" t="s">
        <v>86</v>
      </c>
      <c r="AW135" s="14" t="s">
        <v>33</v>
      </c>
      <c r="AX135" s="14" t="s">
        <v>76</v>
      </c>
      <c r="AY135" s="257" t="s">
        <v>163</v>
      </c>
    </row>
    <row r="136" s="14" customFormat="1">
      <c r="A136" s="14"/>
      <c r="B136" s="247"/>
      <c r="C136" s="248"/>
      <c r="D136" s="232" t="s">
        <v>175</v>
      </c>
      <c r="E136" s="249" t="s">
        <v>1</v>
      </c>
      <c r="F136" s="250" t="s">
        <v>553</v>
      </c>
      <c r="G136" s="248"/>
      <c r="H136" s="251">
        <v>138.87000000000001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175</v>
      </c>
      <c r="AU136" s="257" t="s">
        <v>86</v>
      </c>
      <c r="AV136" s="14" t="s">
        <v>86</v>
      </c>
      <c r="AW136" s="14" t="s">
        <v>33</v>
      </c>
      <c r="AX136" s="14" t="s">
        <v>76</v>
      </c>
      <c r="AY136" s="257" t="s">
        <v>163</v>
      </c>
    </row>
    <row r="137" s="15" customFormat="1">
      <c r="A137" s="15"/>
      <c r="B137" s="258"/>
      <c r="C137" s="259"/>
      <c r="D137" s="232" t="s">
        <v>175</v>
      </c>
      <c r="E137" s="260" t="s">
        <v>520</v>
      </c>
      <c r="F137" s="261" t="s">
        <v>182</v>
      </c>
      <c r="G137" s="259"/>
      <c r="H137" s="262">
        <v>783.50199999999995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8" t="s">
        <v>175</v>
      </c>
      <c r="AU137" s="268" t="s">
        <v>86</v>
      </c>
      <c r="AV137" s="15" t="s">
        <v>171</v>
      </c>
      <c r="AW137" s="15" t="s">
        <v>33</v>
      </c>
      <c r="AX137" s="15" t="s">
        <v>84</v>
      </c>
      <c r="AY137" s="268" t="s">
        <v>163</v>
      </c>
    </row>
    <row r="138" s="2" customFormat="1" ht="21.75" customHeight="1">
      <c r="A138" s="38"/>
      <c r="B138" s="39"/>
      <c r="C138" s="219" t="s">
        <v>171</v>
      </c>
      <c r="D138" s="219" t="s">
        <v>166</v>
      </c>
      <c r="E138" s="220" t="s">
        <v>554</v>
      </c>
      <c r="F138" s="221" t="s">
        <v>555</v>
      </c>
      <c r="G138" s="222" t="s">
        <v>283</v>
      </c>
      <c r="H138" s="223">
        <v>10</v>
      </c>
      <c r="I138" s="224"/>
      <c r="J138" s="225">
        <f>ROUND(I138*H138,2)</f>
        <v>0</v>
      </c>
      <c r="K138" s="221" t="s">
        <v>170</v>
      </c>
      <c r="L138" s="44"/>
      <c r="M138" s="226" t="s">
        <v>1</v>
      </c>
      <c r="N138" s="227" t="s">
        <v>41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171</v>
      </c>
      <c r="AT138" s="230" t="s">
        <v>166</v>
      </c>
      <c r="AU138" s="230" t="s">
        <v>86</v>
      </c>
      <c r="AY138" s="17" t="s">
        <v>163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84</v>
      </c>
      <c r="BK138" s="231">
        <f>ROUND(I138*H138,2)</f>
        <v>0</v>
      </c>
      <c r="BL138" s="17" t="s">
        <v>171</v>
      </c>
      <c r="BM138" s="230" t="s">
        <v>556</v>
      </c>
    </row>
    <row r="139" s="2" customFormat="1">
      <c r="A139" s="38"/>
      <c r="B139" s="39"/>
      <c r="C139" s="40"/>
      <c r="D139" s="232" t="s">
        <v>173</v>
      </c>
      <c r="E139" s="40"/>
      <c r="F139" s="233" t="s">
        <v>557</v>
      </c>
      <c r="G139" s="40"/>
      <c r="H139" s="40"/>
      <c r="I139" s="234"/>
      <c r="J139" s="40"/>
      <c r="K139" s="40"/>
      <c r="L139" s="44"/>
      <c r="M139" s="235"/>
      <c r="N139" s="236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173</v>
      </c>
      <c r="AU139" s="17" t="s">
        <v>86</v>
      </c>
    </row>
    <row r="140" s="2" customFormat="1">
      <c r="A140" s="38"/>
      <c r="B140" s="39"/>
      <c r="C140" s="40"/>
      <c r="D140" s="232" t="s">
        <v>447</v>
      </c>
      <c r="E140" s="40"/>
      <c r="F140" s="279" t="s">
        <v>558</v>
      </c>
      <c r="G140" s="40"/>
      <c r="H140" s="40"/>
      <c r="I140" s="234"/>
      <c r="J140" s="40"/>
      <c r="K140" s="40"/>
      <c r="L140" s="44"/>
      <c r="M140" s="235"/>
      <c r="N140" s="236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447</v>
      </c>
      <c r="AU140" s="17" t="s">
        <v>86</v>
      </c>
    </row>
    <row r="141" s="14" customFormat="1">
      <c r="A141" s="14"/>
      <c r="B141" s="247"/>
      <c r="C141" s="248"/>
      <c r="D141" s="232" t="s">
        <v>175</v>
      </c>
      <c r="E141" s="249" t="s">
        <v>1</v>
      </c>
      <c r="F141" s="250" t="s">
        <v>559</v>
      </c>
      <c r="G141" s="248"/>
      <c r="H141" s="251">
        <v>10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175</v>
      </c>
      <c r="AU141" s="257" t="s">
        <v>86</v>
      </c>
      <c r="AV141" s="14" t="s">
        <v>86</v>
      </c>
      <c r="AW141" s="14" t="s">
        <v>33</v>
      </c>
      <c r="AX141" s="14" t="s">
        <v>84</v>
      </c>
      <c r="AY141" s="257" t="s">
        <v>163</v>
      </c>
    </row>
    <row r="142" s="2" customFormat="1" ht="16.5" customHeight="1">
      <c r="A142" s="38"/>
      <c r="B142" s="39"/>
      <c r="C142" s="219" t="s">
        <v>164</v>
      </c>
      <c r="D142" s="219" t="s">
        <v>166</v>
      </c>
      <c r="E142" s="220" t="s">
        <v>560</v>
      </c>
      <c r="F142" s="221" t="s">
        <v>561</v>
      </c>
      <c r="G142" s="222" t="s">
        <v>562</v>
      </c>
      <c r="H142" s="223">
        <v>20</v>
      </c>
      <c r="I142" s="224"/>
      <c r="J142" s="225">
        <f>ROUND(I142*H142,2)</f>
        <v>0</v>
      </c>
      <c r="K142" s="221" t="s">
        <v>170</v>
      </c>
      <c r="L142" s="44"/>
      <c r="M142" s="226" t="s">
        <v>1</v>
      </c>
      <c r="N142" s="227" t="s">
        <v>41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171</v>
      </c>
      <c r="AT142" s="230" t="s">
        <v>166</v>
      </c>
      <c r="AU142" s="230" t="s">
        <v>86</v>
      </c>
      <c r="AY142" s="17" t="s">
        <v>163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84</v>
      </c>
      <c r="BK142" s="231">
        <f>ROUND(I142*H142,2)</f>
        <v>0</v>
      </c>
      <c r="BL142" s="17" t="s">
        <v>171</v>
      </c>
      <c r="BM142" s="230" t="s">
        <v>563</v>
      </c>
    </row>
    <row r="143" s="2" customFormat="1">
      <c r="A143" s="38"/>
      <c r="B143" s="39"/>
      <c r="C143" s="40"/>
      <c r="D143" s="232" t="s">
        <v>173</v>
      </c>
      <c r="E143" s="40"/>
      <c r="F143" s="233" t="s">
        <v>564</v>
      </c>
      <c r="G143" s="40"/>
      <c r="H143" s="40"/>
      <c r="I143" s="234"/>
      <c r="J143" s="40"/>
      <c r="K143" s="40"/>
      <c r="L143" s="44"/>
      <c r="M143" s="235"/>
      <c r="N143" s="236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173</v>
      </c>
      <c r="AU143" s="17" t="s">
        <v>86</v>
      </c>
    </row>
    <row r="144" s="14" customFormat="1">
      <c r="A144" s="14"/>
      <c r="B144" s="247"/>
      <c r="C144" s="248"/>
      <c r="D144" s="232" t="s">
        <v>175</v>
      </c>
      <c r="E144" s="249" t="s">
        <v>1</v>
      </c>
      <c r="F144" s="250" t="s">
        <v>565</v>
      </c>
      <c r="G144" s="248"/>
      <c r="H144" s="251">
        <v>20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175</v>
      </c>
      <c r="AU144" s="257" t="s">
        <v>86</v>
      </c>
      <c r="AV144" s="14" t="s">
        <v>86</v>
      </c>
      <c r="AW144" s="14" t="s">
        <v>33</v>
      </c>
      <c r="AX144" s="14" t="s">
        <v>84</v>
      </c>
      <c r="AY144" s="257" t="s">
        <v>163</v>
      </c>
    </row>
    <row r="145" s="2" customFormat="1" ht="16.5" customHeight="1">
      <c r="A145" s="38"/>
      <c r="B145" s="39"/>
      <c r="C145" s="219" t="s">
        <v>210</v>
      </c>
      <c r="D145" s="219" t="s">
        <v>166</v>
      </c>
      <c r="E145" s="220" t="s">
        <v>287</v>
      </c>
      <c r="F145" s="221" t="s">
        <v>288</v>
      </c>
      <c r="G145" s="222" t="s">
        <v>234</v>
      </c>
      <c r="H145" s="223">
        <v>0.34000000000000002</v>
      </c>
      <c r="I145" s="224"/>
      <c r="J145" s="225">
        <f>ROUND(I145*H145,2)</f>
        <v>0</v>
      </c>
      <c r="K145" s="221" t="s">
        <v>170</v>
      </c>
      <c r="L145" s="44"/>
      <c r="M145" s="226" t="s">
        <v>1</v>
      </c>
      <c r="N145" s="227" t="s">
        <v>41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171</v>
      </c>
      <c r="AT145" s="230" t="s">
        <v>166</v>
      </c>
      <c r="AU145" s="230" t="s">
        <v>86</v>
      </c>
      <c r="AY145" s="17" t="s">
        <v>163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84</v>
      </c>
      <c r="BK145" s="231">
        <f>ROUND(I145*H145,2)</f>
        <v>0</v>
      </c>
      <c r="BL145" s="17" t="s">
        <v>171</v>
      </c>
      <c r="BM145" s="230" t="s">
        <v>566</v>
      </c>
    </row>
    <row r="146" s="2" customFormat="1">
      <c r="A146" s="38"/>
      <c r="B146" s="39"/>
      <c r="C146" s="40"/>
      <c r="D146" s="232" t="s">
        <v>173</v>
      </c>
      <c r="E146" s="40"/>
      <c r="F146" s="233" t="s">
        <v>290</v>
      </c>
      <c r="G146" s="40"/>
      <c r="H146" s="40"/>
      <c r="I146" s="234"/>
      <c r="J146" s="40"/>
      <c r="K146" s="40"/>
      <c r="L146" s="44"/>
      <c r="M146" s="235"/>
      <c r="N146" s="236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173</v>
      </c>
      <c r="AU146" s="17" t="s">
        <v>86</v>
      </c>
    </row>
    <row r="147" s="2" customFormat="1">
      <c r="A147" s="38"/>
      <c r="B147" s="39"/>
      <c r="C147" s="40"/>
      <c r="D147" s="232" t="s">
        <v>447</v>
      </c>
      <c r="E147" s="40"/>
      <c r="F147" s="279" t="s">
        <v>567</v>
      </c>
      <c r="G147" s="40"/>
      <c r="H147" s="40"/>
      <c r="I147" s="234"/>
      <c r="J147" s="40"/>
      <c r="K147" s="40"/>
      <c r="L147" s="44"/>
      <c r="M147" s="235"/>
      <c r="N147" s="236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447</v>
      </c>
      <c r="AU147" s="17" t="s">
        <v>86</v>
      </c>
    </row>
    <row r="148" s="14" customFormat="1">
      <c r="A148" s="14"/>
      <c r="B148" s="247"/>
      <c r="C148" s="248"/>
      <c r="D148" s="232" t="s">
        <v>175</v>
      </c>
      <c r="E148" s="249" t="s">
        <v>526</v>
      </c>
      <c r="F148" s="250" t="s">
        <v>568</v>
      </c>
      <c r="G148" s="248"/>
      <c r="H148" s="251">
        <v>0.34000000000000002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175</v>
      </c>
      <c r="AU148" s="257" t="s">
        <v>86</v>
      </c>
      <c r="AV148" s="14" t="s">
        <v>86</v>
      </c>
      <c r="AW148" s="14" t="s">
        <v>33</v>
      </c>
      <c r="AX148" s="14" t="s">
        <v>84</v>
      </c>
      <c r="AY148" s="257" t="s">
        <v>163</v>
      </c>
    </row>
    <row r="149" s="2" customFormat="1" ht="16.5" customHeight="1">
      <c r="A149" s="38"/>
      <c r="B149" s="39"/>
      <c r="C149" s="219" t="s">
        <v>216</v>
      </c>
      <c r="D149" s="219" t="s">
        <v>166</v>
      </c>
      <c r="E149" s="220" t="s">
        <v>569</v>
      </c>
      <c r="F149" s="221" t="s">
        <v>570</v>
      </c>
      <c r="G149" s="222" t="s">
        <v>234</v>
      </c>
      <c r="H149" s="223">
        <v>1.5429999999999999</v>
      </c>
      <c r="I149" s="224"/>
      <c r="J149" s="225">
        <f>ROUND(I149*H149,2)</f>
        <v>0</v>
      </c>
      <c r="K149" s="221" t="s">
        <v>170</v>
      </c>
      <c r="L149" s="44"/>
      <c r="M149" s="226" t="s">
        <v>1</v>
      </c>
      <c r="N149" s="227" t="s">
        <v>41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171</v>
      </c>
      <c r="AT149" s="230" t="s">
        <v>166</v>
      </c>
      <c r="AU149" s="230" t="s">
        <v>86</v>
      </c>
      <c r="AY149" s="17" t="s">
        <v>163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84</v>
      </c>
      <c r="BK149" s="231">
        <f>ROUND(I149*H149,2)</f>
        <v>0</v>
      </c>
      <c r="BL149" s="17" t="s">
        <v>171</v>
      </c>
      <c r="BM149" s="230" t="s">
        <v>571</v>
      </c>
    </row>
    <row r="150" s="2" customFormat="1">
      <c r="A150" s="38"/>
      <c r="B150" s="39"/>
      <c r="C150" s="40"/>
      <c r="D150" s="232" t="s">
        <v>173</v>
      </c>
      <c r="E150" s="40"/>
      <c r="F150" s="233" t="s">
        <v>572</v>
      </c>
      <c r="G150" s="40"/>
      <c r="H150" s="40"/>
      <c r="I150" s="234"/>
      <c r="J150" s="40"/>
      <c r="K150" s="40"/>
      <c r="L150" s="44"/>
      <c r="M150" s="235"/>
      <c r="N150" s="236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173</v>
      </c>
      <c r="AU150" s="17" t="s">
        <v>86</v>
      </c>
    </row>
    <row r="151" s="2" customFormat="1">
      <c r="A151" s="38"/>
      <c r="B151" s="39"/>
      <c r="C151" s="40"/>
      <c r="D151" s="232" t="s">
        <v>447</v>
      </c>
      <c r="E151" s="40"/>
      <c r="F151" s="279" t="s">
        <v>567</v>
      </c>
      <c r="G151" s="40"/>
      <c r="H151" s="40"/>
      <c r="I151" s="234"/>
      <c r="J151" s="40"/>
      <c r="K151" s="40"/>
      <c r="L151" s="44"/>
      <c r="M151" s="235"/>
      <c r="N151" s="236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447</v>
      </c>
      <c r="AU151" s="17" t="s">
        <v>86</v>
      </c>
    </row>
    <row r="152" s="14" customFormat="1">
      <c r="A152" s="14"/>
      <c r="B152" s="247"/>
      <c r="C152" s="248"/>
      <c r="D152" s="232" t="s">
        <v>175</v>
      </c>
      <c r="E152" s="249" t="s">
        <v>1</v>
      </c>
      <c r="F152" s="250" t="s">
        <v>573</v>
      </c>
      <c r="G152" s="248"/>
      <c r="H152" s="251">
        <v>1.5429999999999999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7" t="s">
        <v>175</v>
      </c>
      <c r="AU152" s="257" t="s">
        <v>86</v>
      </c>
      <c r="AV152" s="14" t="s">
        <v>86</v>
      </c>
      <c r="AW152" s="14" t="s">
        <v>33</v>
      </c>
      <c r="AX152" s="14" t="s">
        <v>84</v>
      </c>
      <c r="AY152" s="257" t="s">
        <v>163</v>
      </c>
    </row>
    <row r="153" s="2" customFormat="1" ht="16.5" customHeight="1">
      <c r="A153" s="38"/>
      <c r="B153" s="39"/>
      <c r="C153" s="219" t="s">
        <v>223</v>
      </c>
      <c r="D153" s="219" t="s">
        <v>166</v>
      </c>
      <c r="E153" s="220" t="s">
        <v>574</v>
      </c>
      <c r="F153" s="221" t="s">
        <v>575</v>
      </c>
      <c r="G153" s="222" t="s">
        <v>283</v>
      </c>
      <c r="H153" s="223">
        <v>376</v>
      </c>
      <c r="I153" s="224"/>
      <c r="J153" s="225">
        <f>ROUND(I153*H153,2)</f>
        <v>0</v>
      </c>
      <c r="K153" s="221" t="s">
        <v>170</v>
      </c>
      <c r="L153" s="44"/>
      <c r="M153" s="226" t="s">
        <v>1</v>
      </c>
      <c r="N153" s="227" t="s">
        <v>41</v>
      </c>
      <c r="O153" s="91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171</v>
      </c>
      <c r="AT153" s="230" t="s">
        <v>166</v>
      </c>
      <c r="AU153" s="230" t="s">
        <v>86</v>
      </c>
      <c r="AY153" s="17" t="s">
        <v>163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84</v>
      </c>
      <c r="BK153" s="231">
        <f>ROUND(I153*H153,2)</f>
        <v>0</v>
      </c>
      <c r="BL153" s="17" t="s">
        <v>171</v>
      </c>
      <c r="BM153" s="230" t="s">
        <v>576</v>
      </c>
    </row>
    <row r="154" s="2" customFormat="1">
      <c r="A154" s="38"/>
      <c r="B154" s="39"/>
      <c r="C154" s="40"/>
      <c r="D154" s="232" t="s">
        <v>173</v>
      </c>
      <c r="E154" s="40"/>
      <c r="F154" s="233" t="s">
        <v>577</v>
      </c>
      <c r="G154" s="40"/>
      <c r="H154" s="40"/>
      <c r="I154" s="234"/>
      <c r="J154" s="40"/>
      <c r="K154" s="40"/>
      <c r="L154" s="44"/>
      <c r="M154" s="235"/>
      <c r="N154" s="236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173</v>
      </c>
      <c r="AU154" s="17" t="s">
        <v>86</v>
      </c>
    </row>
    <row r="155" s="14" customFormat="1">
      <c r="A155" s="14"/>
      <c r="B155" s="247"/>
      <c r="C155" s="248"/>
      <c r="D155" s="232" t="s">
        <v>175</v>
      </c>
      <c r="E155" s="249" t="s">
        <v>523</v>
      </c>
      <c r="F155" s="250" t="s">
        <v>578</v>
      </c>
      <c r="G155" s="248"/>
      <c r="H155" s="251">
        <v>376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7" t="s">
        <v>175</v>
      </c>
      <c r="AU155" s="257" t="s">
        <v>86</v>
      </c>
      <c r="AV155" s="14" t="s">
        <v>86</v>
      </c>
      <c r="AW155" s="14" t="s">
        <v>33</v>
      </c>
      <c r="AX155" s="14" t="s">
        <v>84</v>
      </c>
      <c r="AY155" s="257" t="s">
        <v>163</v>
      </c>
    </row>
    <row r="156" s="2" customFormat="1" ht="16.5" customHeight="1">
      <c r="A156" s="38"/>
      <c r="B156" s="39"/>
      <c r="C156" s="219" t="s">
        <v>231</v>
      </c>
      <c r="D156" s="219" t="s">
        <v>166</v>
      </c>
      <c r="E156" s="220" t="s">
        <v>579</v>
      </c>
      <c r="F156" s="221" t="s">
        <v>580</v>
      </c>
      <c r="G156" s="222" t="s">
        <v>283</v>
      </c>
      <c r="H156" s="223">
        <v>376</v>
      </c>
      <c r="I156" s="224"/>
      <c r="J156" s="225">
        <f>ROUND(I156*H156,2)</f>
        <v>0</v>
      </c>
      <c r="K156" s="221" t="s">
        <v>170</v>
      </c>
      <c r="L156" s="44"/>
      <c r="M156" s="226" t="s">
        <v>1</v>
      </c>
      <c r="N156" s="227" t="s">
        <v>41</v>
      </c>
      <c r="O156" s="91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0" t="s">
        <v>171</v>
      </c>
      <c r="AT156" s="230" t="s">
        <v>166</v>
      </c>
      <c r="AU156" s="230" t="s">
        <v>86</v>
      </c>
      <c r="AY156" s="17" t="s">
        <v>163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84</v>
      </c>
      <c r="BK156" s="231">
        <f>ROUND(I156*H156,2)</f>
        <v>0</v>
      </c>
      <c r="BL156" s="17" t="s">
        <v>171</v>
      </c>
      <c r="BM156" s="230" t="s">
        <v>581</v>
      </c>
    </row>
    <row r="157" s="2" customFormat="1">
      <c r="A157" s="38"/>
      <c r="B157" s="39"/>
      <c r="C157" s="40"/>
      <c r="D157" s="232" t="s">
        <v>173</v>
      </c>
      <c r="E157" s="40"/>
      <c r="F157" s="233" t="s">
        <v>582</v>
      </c>
      <c r="G157" s="40"/>
      <c r="H157" s="40"/>
      <c r="I157" s="234"/>
      <c r="J157" s="40"/>
      <c r="K157" s="40"/>
      <c r="L157" s="44"/>
      <c r="M157" s="235"/>
      <c r="N157" s="236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173</v>
      </c>
      <c r="AU157" s="17" t="s">
        <v>86</v>
      </c>
    </row>
    <row r="158" s="14" customFormat="1">
      <c r="A158" s="14"/>
      <c r="B158" s="247"/>
      <c r="C158" s="248"/>
      <c r="D158" s="232" t="s">
        <v>175</v>
      </c>
      <c r="E158" s="249" t="s">
        <v>1</v>
      </c>
      <c r="F158" s="250" t="s">
        <v>523</v>
      </c>
      <c r="G158" s="248"/>
      <c r="H158" s="251">
        <v>376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7" t="s">
        <v>175</v>
      </c>
      <c r="AU158" s="257" t="s">
        <v>86</v>
      </c>
      <c r="AV158" s="14" t="s">
        <v>86</v>
      </c>
      <c r="AW158" s="14" t="s">
        <v>33</v>
      </c>
      <c r="AX158" s="14" t="s">
        <v>84</v>
      </c>
      <c r="AY158" s="257" t="s">
        <v>163</v>
      </c>
    </row>
    <row r="159" s="2" customFormat="1" ht="16.5" customHeight="1">
      <c r="A159" s="38"/>
      <c r="B159" s="39"/>
      <c r="C159" s="219" t="s">
        <v>243</v>
      </c>
      <c r="D159" s="219" t="s">
        <v>166</v>
      </c>
      <c r="E159" s="220" t="s">
        <v>583</v>
      </c>
      <c r="F159" s="221" t="s">
        <v>584</v>
      </c>
      <c r="G159" s="222" t="s">
        <v>283</v>
      </c>
      <c r="H159" s="223">
        <v>2</v>
      </c>
      <c r="I159" s="224"/>
      <c r="J159" s="225">
        <f>ROUND(I159*H159,2)</f>
        <v>0</v>
      </c>
      <c r="K159" s="221" t="s">
        <v>170</v>
      </c>
      <c r="L159" s="44"/>
      <c r="M159" s="226" t="s">
        <v>1</v>
      </c>
      <c r="N159" s="227" t="s">
        <v>41</v>
      </c>
      <c r="O159" s="91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0" t="s">
        <v>171</v>
      </c>
      <c r="AT159" s="230" t="s">
        <v>166</v>
      </c>
      <c r="AU159" s="230" t="s">
        <v>86</v>
      </c>
      <c r="AY159" s="17" t="s">
        <v>163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84</v>
      </c>
      <c r="BK159" s="231">
        <f>ROUND(I159*H159,2)</f>
        <v>0</v>
      </c>
      <c r="BL159" s="17" t="s">
        <v>171</v>
      </c>
      <c r="BM159" s="230" t="s">
        <v>585</v>
      </c>
    </row>
    <row r="160" s="2" customFormat="1">
      <c r="A160" s="38"/>
      <c r="B160" s="39"/>
      <c r="C160" s="40"/>
      <c r="D160" s="232" t="s">
        <v>173</v>
      </c>
      <c r="E160" s="40"/>
      <c r="F160" s="233" t="s">
        <v>586</v>
      </c>
      <c r="G160" s="40"/>
      <c r="H160" s="40"/>
      <c r="I160" s="234"/>
      <c r="J160" s="40"/>
      <c r="K160" s="40"/>
      <c r="L160" s="44"/>
      <c r="M160" s="235"/>
      <c r="N160" s="236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173</v>
      </c>
      <c r="AU160" s="17" t="s">
        <v>86</v>
      </c>
    </row>
    <row r="161" s="14" customFormat="1">
      <c r="A161" s="14"/>
      <c r="B161" s="247"/>
      <c r="C161" s="248"/>
      <c r="D161" s="232" t="s">
        <v>175</v>
      </c>
      <c r="E161" s="249" t="s">
        <v>1</v>
      </c>
      <c r="F161" s="250" t="s">
        <v>587</v>
      </c>
      <c r="G161" s="248"/>
      <c r="H161" s="251">
        <v>2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175</v>
      </c>
      <c r="AU161" s="257" t="s">
        <v>86</v>
      </c>
      <c r="AV161" s="14" t="s">
        <v>86</v>
      </c>
      <c r="AW161" s="14" t="s">
        <v>33</v>
      </c>
      <c r="AX161" s="14" t="s">
        <v>84</v>
      </c>
      <c r="AY161" s="257" t="s">
        <v>163</v>
      </c>
    </row>
    <row r="162" s="2" customFormat="1" ht="21.75" customHeight="1">
      <c r="A162" s="38"/>
      <c r="B162" s="39"/>
      <c r="C162" s="219" t="s">
        <v>252</v>
      </c>
      <c r="D162" s="219" t="s">
        <v>166</v>
      </c>
      <c r="E162" s="220" t="s">
        <v>588</v>
      </c>
      <c r="F162" s="221" t="s">
        <v>589</v>
      </c>
      <c r="G162" s="222" t="s">
        <v>268</v>
      </c>
      <c r="H162" s="223">
        <v>15</v>
      </c>
      <c r="I162" s="224"/>
      <c r="J162" s="225">
        <f>ROUND(I162*H162,2)</f>
        <v>0</v>
      </c>
      <c r="K162" s="221" t="s">
        <v>170</v>
      </c>
      <c r="L162" s="44"/>
      <c r="M162" s="226" t="s">
        <v>1</v>
      </c>
      <c r="N162" s="227" t="s">
        <v>41</v>
      </c>
      <c r="O162" s="91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0" t="s">
        <v>171</v>
      </c>
      <c r="AT162" s="230" t="s">
        <v>166</v>
      </c>
      <c r="AU162" s="230" t="s">
        <v>86</v>
      </c>
      <c r="AY162" s="17" t="s">
        <v>163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7" t="s">
        <v>84</v>
      </c>
      <c r="BK162" s="231">
        <f>ROUND(I162*H162,2)</f>
        <v>0</v>
      </c>
      <c r="BL162" s="17" t="s">
        <v>171</v>
      </c>
      <c r="BM162" s="230" t="s">
        <v>590</v>
      </c>
    </row>
    <row r="163" s="2" customFormat="1">
      <c r="A163" s="38"/>
      <c r="B163" s="39"/>
      <c r="C163" s="40"/>
      <c r="D163" s="232" t="s">
        <v>173</v>
      </c>
      <c r="E163" s="40"/>
      <c r="F163" s="233" t="s">
        <v>591</v>
      </c>
      <c r="G163" s="40"/>
      <c r="H163" s="40"/>
      <c r="I163" s="234"/>
      <c r="J163" s="40"/>
      <c r="K163" s="40"/>
      <c r="L163" s="44"/>
      <c r="M163" s="235"/>
      <c r="N163" s="236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173</v>
      </c>
      <c r="AU163" s="17" t="s">
        <v>86</v>
      </c>
    </row>
    <row r="164" s="14" customFormat="1">
      <c r="A164" s="14"/>
      <c r="B164" s="247"/>
      <c r="C164" s="248"/>
      <c r="D164" s="232" t="s">
        <v>175</v>
      </c>
      <c r="E164" s="249" t="s">
        <v>1</v>
      </c>
      <c r="F164" s="250" t="s">
        <v>592</v>
      </c>
      <c r="G164" s="248"/>
      <c r="H164" s="251">
        <v>15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175</v>
      </c>
      <c r="AU164" s="257" t="s">
        <v>86</v>
      </c>
      <c r="AV164" s="14" t="s">
        <v>86</v>
      </c>
      <c r="AW164" s="14" t="s">
        <v>33</v>
      </c>
      <c r="AX164" s="14" t="s">
        <v>84</v>
      </c>
      <c r="AY164" s="257" t="s">
        <v>163</v>
      </c>
    </row>
    <row r="165" s="2" customFormat="1" ht="21.75" customHeight="1">
      <c r="A165" s="38"/>
      <c r="B165" s="39"/>
      <c r="C165" s="219" t="s">
        <v>8</v>
      </c>
      <c r="D165" s="219" t="s">
        <v>166</v>
      </c>
      <c r="E165" s="220" t="s">
        <v>401</v>
      </c>
      <c r="F165" s="221" t="s">
        <v>402</v>
      </c>
      <c r="G165" s="222" t="s">
        <v>268</v>
      </c>
      <c r="H165" s="223">
        <v>15</v>
      </c>
      <c r="I165" s="224"/>
      <c r="J165" s="225">
        <f>ROUND(I165*H165,2)</f>
        <v>0</v>
      </c>
      <c r="K165" s="221" t="s">
        <v>170</v>
      </c>
      <c r="L165" s="44"/>
      <c r="M165" s="226" t="s">
        <v>1</v>
      </c>
      <c r="N165" s="227" t="s">
        <v>41</v>
      </c>
      <c r="O165" s="91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0" t="s">
        <v>171</v>
      </c>
      <c r="AT165" s="230" t="s">
        <v>166</v>
      </c>
      <c r="AU165" s="230" t="s">
        <v>86</v>
      </c>
      <c r="AY165" s="17" t="s">
        <v>163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84</v>
      </c>
      <c r="BK165" s="231">
        <f>ROUND(I165*H165,2)</f>
        <v>0</v>
      </c>
      <c r="BL165" s="17" t="s">
        <v>171</v>
      </c>
      <c r="BM165" s="230" t="s">
        <v>593</v>
      </c>
    </row>
    <row r="166" s="2" customFormat="1">
      <c r="A166" s="38"/>
      <c r="B166" s="39"/>
      <c r="C166" s="40"/>
      <c r="D166" s="232" t="s">
        <v>173</v>
      </c>
      <c r="E166" s="40"/>
      <c r="F166" s="233" t="s">
        <v>404</v>
      </c>
      <c r="G166" s="40"/>
      <c r="H166" s="40"/>
      <c r="I166" s="234"/>
      <c r="J166" s="40"/>
      <c r="K166" s="40"/>
      <c r="L166" s="44"/>
      <c r="M166" s="235"/>
      <c r="N166" s="236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173</v>
      </c>
      <c r="AU166" s="17" t="s">
        <v>86</v>
      </c>
    </row>
    <row r="167" s="14" customFormat="1">
      <c r="A167" s="14"/>
      <c r="B167" s="247"/>
      <c r="C167" s="248"/>
      <c r="D167" s="232" t="s">
        <v>175</v>
      </c>
      <c r="E167" s="249" t="s">
        <v>1</v>
      </c>
      <c r="F167" s="250" t="s">
        <v>592</v>
      </c>
      <c r="G167" s="248"/>
      <c r="H167" s="251">
        <v>15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175</v>
      </c>
      <c r="AU167" s="257" t="s">
        <v>86</v>
      </c>
      <c r="AV167" s="14" t="s">
        <v>86</v>
      </c>
      <c r="AW167" s="14" t="s">
        <v>33</v>
      </c>
      <c r="AX167" s="14" t="s">
        <v>84</v>
      </c>
      <c r="AY167" s="257" t="s">
        <v>163</v>
      </c>
    </row>
    <row r="168" s="2" customFormat="1" ht="16.5" customHeight="1">
      <c r="A168" s="38"/>
      <c r="B168" s="39"/>
      <c r="C168" s="219" t="s">
        <v>265</v>
      </c>
      <c r="D168" s="219" t="s">
        <v>166</v>
      </c>
      <c r="E168" s="220" t="s">
        <v>594</v>
      </c>
      <c r="F168" s="221" t="s">
        <v>595</v>
      </c>
      <c r="G168" s="222" t="s">
        <v>268</v>
      </c>
      <c r="H168" s="223">
        <v>5.4000000000000004</v>
      </c>
      <c r="I168" s="224"/>
      <c r="J168" s="225">
        <f>ROUND(I168*H168,2)</f>
        <v>0</v>
      </c>
      <c r="K168" s="221" t="s">
        <v>170</v>
      </c>
      <c r="L168" s="44"/>
      <c r="M168" s="226" t="s">
        <v>1</v>
      </c>
      <c r="N168" s="227" t="s">
        <v>41</v>
      </c>
      <c r="O168" s="91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0" t="s">
        <v>171</v>
      </c>
      <c r="AT168" s="230" t="s">
        <v>166</v>
      </c>
      <c r="AU168" s="230" t="s">
        <v>86</v>
      </c>
      <c r="AY168" s="17" t="s">
        <v>163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7" t="s">
        <v>84</v>
      </c>
      <c r="BK168" s="231">
        <f>ROUND(I168*H168,2)</f>
        <v>0</v>
      </c>
      <c r="BL168" s="17" t="s">
        <v>171</v>
      </c>
      <c r="BM168" s="230" t="s">
        <v>596</v>
      </c>
    </row>
    <row r="169" s="2" customFormat="1">
      <c r="A169" s="38"/>
      <c r="B169" s="39"/>
      <c r="C169" s="40"/>
      <c r="D169" s="232" t="s">
        <v>173</v>
      </c>
      <c r="E169" s="40"/>
      <c r="F169" s="233" t="s">
        <v>597</v>
      </c>
      <c r="G169" s="40"/>
      <c r="H169" s="40"/>
      <c r="I169" s="234"/>
      <c r="J169" s="40"/>
      <c r="K169" s="40"/>
      <c r="L169" s="44"/>
      <c r="M169" s="235"/>
      <c r="N169" s="236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173</v>
      </c>
      <c r="AU169" s="17" t="s">
        <v>86</v>
      </c>
    </row>
    <row r="170" s="14" customFormat="1">
      <c r="A170" s="14"/>
      <c r="B170" s="247"/>
      <c r="C170" s="248"/>
      <c r="D170" s="232" t="s">
        <v>175</v>
      </c>
      <c r="E170" s="249" t="s">
        <v>1</v>
      </c>
      <c r="F170" s="250" t="s">
        <v>598</v>
      </c>
      <c r="G170" s="248"/>
      <c r="H170" s="251">
        <v>5.4000000000000004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7" t="s">
        <v>175</v>
      </c>
      <c r="AU170" s="257" t="s">
        <v>86</v>
      </c>
      <c r="AV170" s="14" t="s">
        <v>86</v>
      </c>
      <c r="AW170" s="14" t="s">
        <v>33</v>
      </c>
      <c r="AX170" s="14" t="s">
        <v>84</v>
      </c>
      <c r="AY170" s="257" t="s">
        <v>163</v>
      </c>
    </row>
    <row r="171" s="2" customFormat="1" ht="16.5" customHeight="1">
      <c r="A171" s="38"/>
      <c r="B171" s="39"/>
      <c r="C171" s="219" t="s">
        <v>273</v>
      </c>
      <c r="D171" s="219" t="s">
        <v>166</v>
      </c>
      <c r="E171" s="220" t="s">
        <v>599</v>
      </c>
      <c r="F171" s="221" t="s">
        <v>600</v>
      </c>
      <c r="G171" s="222" t="s">
        <v>268</v>
      </c>
      <c r="H171" s="223">
        <v>4</v>
      </c>
      <c r="I171" s="224"/>
      <c r="J171" s="225">
        <f>ROUND(I171*H171,2)</f>
        <v>0</v>
      </c>
      <c r="K171" s="221" t="s">
        <v>170</v>
      </c>
      <c r="L171" s="44"/>
      <c r="M171" s="226" t="s">
        <v>1</v>
      </c>
      <c r="N171" s="227" t="s">
        <v>41</v>
      </c>
      <c r="O171" s="91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0" t="s">
        <v>171</v>
      </c>
      <c r="AT171" s="230" t="s">
        <v>166</v>
      </c>
      <c r="AU171" s="230" t="s">
        <v>86</v>
      </c>
      <c r="AY171" s="17" t="s">
        <v>163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84</v>
      </c>
      <c r="BK171" s="231">
        <f>ROUND(I171*H171,2)</f>
        <v>0</v>
      </c>
      <c r="BL171" s="17" t="s">
        <v>171</v>
      </c>
      <c r="BM171" s="230" t="s">
        <v>601</v>
      </c>
    </row>
    <row r="172" s="2" customFormat="1">
      <c r="A172" s="38"/>
      <c r="B172" s="39"/>
      <c r="C172" s="40"/>
      <c r="D172" s="232" t="s">
        <v>173</v>
      </c>
      <c r="E172" s="40"/>
      <c r="F172" s="233" t="s">
        <v>602</v>
      </c>
      <c r="G172" s="40"/>
      <c r="H172" s="40"/>
      <c r="I172" s="234"/>
      <c r="J172" s="40"/>
      <c r="K172" s="40"/>
      <c r="L172" s="44"/>
      <c r="M172" s="235"/>
      <c r="N172" s="236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173</v>
      </c>
      <c r="AU172" s="17" t="s">
        <v>86</v>
      </c>
    </row>
    <row r="173" s="14" customFormat="1">
      <c r="A173" s="14"/>
      <c r="B173" s="247"/>
      <c r="C173" s="248"/>
      <c r="D173" s="232" t="s">
        <v>175</v>
      </c>
      <c r="E173" s="249" t="s">
        <v>1</v>
      </c>
      <c r="F173" s="250" t="s">
        <v>603</v>
      </c>
      <c r="G173" s="248"/>
      <c r="H173" s="251">
        <v>4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7" t="s">
        <v>175</v>
      </c>
      <c r="AU173" s="257" t="s">
        <v>86</v>
      </c>
      <c r="AV173" s="14" t="s">
        <v>86</v>
      </c>
      <c r="AW173" s="14" t="s">
        <v>33</v>
      </c>
      <c r="AX173" s="14" t="s">
        <v>84</v>
      </c>
      <c r="AY173" s="257" t="s">
        <v>163</v>
      </c>
    </row>
    <row r="174" s="2" customFormat="1" ht="16.5" customHeight="1">
      <c r="A174" s="38"/>
      <c r="B174" s="39"/>
      <c r="C174" s="219" t="s">
        <v>280</v>
      </c>
      <c r="D174" s="219" t="s">
        <v>166</v>
      </c>
      <c r="E174" s="220" t="s">
        <v>604</v>
      </c>
      <c r="F174" s="221" t="s">
        <v>605</v>
      </c>
      <c r="G174" s="222" t="s">
        <v>185</v>
      </c>
      <c r="H174" s="223">
        <v>48</v>
      </c>
      <c r="I174" s="224"/>
      <c r="J174" s="225">
        <f>ROUND(I174*H174,2)</f>
        <v>0</v>
      </c>
      <c r="K174" s="221" t="s">
        <v>170</v>
      </c>
      <c r="L174" s="44"/>
      <c r="M174" s="226" t="s">
        <v>1</v>
      </c>
      <c r="N174" s="227" t="s">
        <v>41</v>
      </c>
      <c r="O174" s="91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0" t="s">
        <v>171</v>
      </c>
      <c r="AT174" s="230" t="s">
        <v>166</v>
      </c>
      <c r="AU174" s="230" t="s">
        <v>86</v>
      </c>
      <c r="AY174" s="17" t="s">
        <v>163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7" t="s">
        <v>84</v>
      </c>
      <c r="BK174" s="231">
        <f>ROUND(I174*H174,2)</f>
        <v>0</v>
      </c>
      <c r="BL174" s="17" t="s">
        <v>171</v>
      </c>
      <c r="BM174" s="230" t="s">
        <v>606</v>
      </c>
    </row>
    <row r="175" s="2" customFormat="1">
      <c r="A175" s="38"/>
      <c r="B175" s="39"/>
      <c r="C175" s="40"/>
      <c r="D175" s="232" t="s">
        <v>173</v>
      </c>
      <c r="E175" s="40"/>
      <c r="F175" s="233" t="s">
        <v>607</v>
      </c>
      <c r="G175" s="40"/>
      <c r="H175" s="40"/>
      <c r="I175" s="234"/>
      <c r="J175" s="40"/>
      <c r="K175" s="40"/>
      <c r="L175" s="44"/>
      <c r="M175" s="235"/>
      <c r="N175" s="236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173</v>
      </c>
      <c r="AU175" s="17" t="s">
        <v>86</v>
      </c>
    </row>
    <row r="176" s="14" customFormat="1">
      <c r="A176" s="14"/>
      <c r="B176" s="247"/>
      <c r="C176" s="248"/>
      <c r="D176" s="232" t="s">
        <v>175</v>
      </c>
      <c r="E176" s="249" t="s">
        <v>1</v>
      </c>
      <c r="F176" s="250" t="s">
        <v>608</v>
      </c>
      <c r="G176" s="248"/>
      <c r="H176" s="251">
        <v>42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175</v>
      </c>
      <c r="AU176" s="257" t="s">
        <v>86</v>
      </c>
      <c r="AV176" s="14" t="s">
        <v>86</v>
      </c>
      <c r="AW176" s="14" t="s">
        <v>33</v>
      </c>
      <c r="AX176" s="14" t="s">
        <v>76</v>
      </c>
      <c r="AY176" s="257" t="s">
        <v>163</v>
      </c>
    </row>
    <row r="177" s="14" customFormat="1">
      <c r="A177" s="14"/>
      <c r="B177" s="247"/>
      <c r="C177" s="248"/>
      <c r="D177" s="232" t="s">
        <v>175</v>
      </c>
      <c r="E177" s="249" t="s">
        <v>1</v>
      </c>
      <c r="F177" s="250" t="s">
        <v>609</v>
      </c>
      <c r="G177" s="248"/>
      <c r="H177" s="251">
        <v>6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7" t="s">
        <v>175</v>
      </c>
      <c r="AU177" s="257" t="s">
        <v>86</v>
      </c>
      <c r="AV177" s="14" t="s">
        <v>86</v>
      </c>
      <c r="AW177" s="14" t="s">
        <v>33</v>
      </c>
      <c r="AX177" s="14" t="s">
        <v>76</v>
      </c>
      <c r="AY177" s="257" t="s">
        <v>163</v>
      </c>
    </row>
    <row r="178" s="15" customFormat="1">
      <c r="A178" s="15"/>
      <c r="B178" s="258"/>
      <c r="C178" s="259"/>
      <c r="D178" s="232" t="s">
        <v>175</v>
      </c>
      <c r="E178" s="260" t="s">
        <v>528</v>
      </c>
      <c r="F178" s="261" t="s">
        <v>182</v>
      </c>
      <c r="G178" s="259"/>
      <c r="H178" s="262">
        <v>48</v>
      </c>
      <c r="I178" s="263"/>
      <c r="J178" s="259"/>
      <c r="K178" s="259"/>
      <c r="L178" s="264"/>
      <c r="M178" s="265"/>
      <c r="N178" s="266"/>
      <c r="O178" s="266"/>
      <c r="P178" s="266"/>
      <c r="Q178" s="266"/>
      <c r="R178" s="266"/>
      <c r="S178" s="266"/>
      <c r="T178" s="26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8" t="s">
        <v>175</v>
      </c>
      <c r="AU178" s="268" t="s">
        <v>86</v>
      </c>
      <c r="AV178" s="15" t="s">
        <v>171</v>
      </c>
      <c r="AW178" s="15" t="s">
        <v>33</v>
      </c>
      <c r="AX178" s="15" t="s">
        <v>84</v>
      </c>
      <c r="AY178" s="268" t="s">
        <v>163</v>
      </c>
    </row>
    <row r="179" s="2" customFormat="1" ht="16.5" customHeight="1">
      <c r="A179" s="38"/>
      <c r="B179" s="39"/>
      <c r="C179" s="219" t="s">
        <v>286</v>
      </c>
      <c r="D179" s="219" t="s">
        <v>166</v>
      </c>
      <c r="E179" s="220" t="s">
        <v>610</v>
      </c>
      <c r="F179" s="221" t="s">
        <v>611</v>
      </c>
      <c r="G179" s="222" t="s">
        <v>185</v>
      </c>
      <c r="H179" s="223">
        <v>46</v>
      </c>
      <c r="I179" s="224"/>
      <c r="J179" s="225">
        <f>ROUND(I179*H179,2)</f>
        <v>0</v>
      </c>
      <c r="K179" s="221" t="s">
        <v>170</v>
      </c>
      <c r="L179" s="44"/>
      <c r="M179" s="226" t="s">
        <v>1</v>
      </c>
      <c r="N179" s="227" t="s">
        <v>41</v>
      </c>
      <c r="O179" s="91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0" t="s">
        <v>171</v>
      </c>
      <c r="AT179" s="230" t="s">
        <v>166</v>
      </c>
      <c r="AU179" s="230" t="s">
        <v>86</v>
      </c>
      <c r="AY179" s="17" t="s">
        <v>163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7" t="s">
        <v>84</v>
      </c>
      <c r="BK179" s="231">
        <f>ROUND(I179*H179,2)</f>
        <v>0</v>
      </c>
      <c r="BL179" s="17" t="s">
        <v>171</v>
      </c>
      <c r="BM179" s="230" t="s">
        <v>612</v>
      </c>
    </row>
    <row r="180" s="2" customFormat="1">
      <c r="A180" s="38"/>
      <c r="B180" s="39"/>
      <c r="C180" s="40"/>
      <c r="D180" s="232" t="s">
        <v>173</v>
      </c>
      <c r="E180" s="40"/>
      <c r="F180" s="233" t="s">
        <v>613</v>
      </c>
      <c r="G180" s="40"/>
      <c r="H180" s="40"/>
      <c r="I180" s="234"/>
      <c r="J180" s="40"/>
      <c r="K180" s="40"/>
      <c r="L180" s="44"/>
      <c r="M180" s="235"/>
      <c r="N180" s="236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173</v>
      </c>
      <c r="AU180" s="17" t="s">
        <v>86</v>
      </c>
    </row>
    <row r="181" s="14" customFormat="1">
      <c r="A181" s="14"/>
      <c r="B181" s="247"/>
      <c r="C181" s="248"/>
      <c r="D181" s="232" t="s">
        <v>175</v>
      </c>
      <c r="E181" s="249" t="s">
        <v>1</v>
      </c>
      <c r="F181" s="250" t="s">
        <v>614</v>
      </c>
      <c r="G181" s="248"/>
      <c r="H181" s="251">
        <v>46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7" t="s">
        <v>175</v>
      </c>
      <c r="AU181" s="257" t="s">
        <v>86</v>
      </c>
      <c r="AV181" s="14" t="s">
        <v>86</v>
      </c>
      <c r="AW181" s="14" t="s">
        <v>33</v>
      </c>
      <c r="AX181" s="14" t="s">
        <v>76</v>
      </c>
      <c r="AY181" s="257" t="s">
        <v>163</v>
      </c>
    </row>
    <row r="182" s="15" customFormat="1">
      <c r="A182" s="15"/>
      <c r="B182" s="258"/>
      <c r="C182" s="259"/>
      <c r="D182" s="232" t="s">
        <v>175</v>
      </c>
      <c r="E182" s="260" t="s">
        <v>529</v>
      </c>
      <c r="F182" s="261" t="s">
        <v>182</v>
      </c>
      <c r="G182" s="259"/>
      <c r="H182" s="262">
        <v>46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8" t="s">
        <v>175</v>
      </c>
      <c r="AU182" s="268" t="s">
        <v>86</v>
      </c>
      <c r="AV182" s="15" t="s">
        <v>171</v>
      </c>
      <c r="AW182" s="15" t="s">
        <v>33</v>
      </c>
      <c r="AX182" s="15" t="s">
        <v>84</v>
      </c>
      <c r="AY182" s="268" t="s">
        <v>163</v>
      </c>
    </row>
    <row r="183" s="2" customFormat="1" ht="16.5" customHeight="1">
      <c r="A183" s="38"/>
      <c r="B183" s="39"/>
      <c r="C183" s="219" t="s">
        <v>301</v>
      </c>
      <c r="D183" s="219" t="s">
        <v>166</v>
      </c>
      <c r="E183" s="220" t="s">
        <v>615</v>
      </c>
      <c r="F183" s="221" t="s">
        <v>616</v>
      </c>
      <c r="G183" s="222" t="s">
        <v>185</v>
      </c>
      <c r="H183" s="223">
        <v>288.10000000000002</v>
      </c>
      <c r="I183" s="224"/>
      <c r="J183" s="225">
        <f>ROUND(I183*H183,2)</f>
        <v>0</v>
      </c>
      <c r="K183" s="221" t="s">
        <v>170</v>
      </c>
      <c r="L183" s="44"/>
      <c r="M183" s="226" t="s">
        <v>1</v>
      </c>
      <c r="N183" s="227" t="s">
        <v>41</v>
      </c>
      <c r="O183" s="91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0" t="s">
        <v>171</v>
      </c>
      <c r="AT183" s="230" t="s">
        <v>166</v>
      </c>
      <c r="AU183" s="230" t="s">
        <v>86</v>
      </c>
      <c r="AY183" s="17" t="s">
        <v>163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7" t="s">
        <v>84</v>
      </c>
      <c r="BK183" s="231">
        <f>ROUND(I183*H183,2)</f>
        <v>0</v>
      </c>
      <c r="BL183" s="17" t="s">
        <v>171</v>
      </c>
      <c r="BM183" s="230" t="s">
        <v>617</v>
      </c>
    </row>
    <row r="184" s="2" customFormat="1">
      <c r="A184" s="38"/>
      <c r="B184" s="39"/>
      <c r="C184" s="40"/>
      <c r="D184" s="232" t="s">
        <v>173</v>
      </c>
      <c r="E184" s="40"/>
      <c r="F184" s="233" t="s">
        <v>618</v>
      </c>
      <c r="G184" s="40"/>
      <c r="H184" s="40"/>
      <c r="I184" s="234"/>
      <c r="J184" s="40"/>
      <c r="K184" s="40"/>
      <c r="L184" s="44"/>
      <c r="M184" s="235"/>
      <c r="N184" s="236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173</v>
      </c>
      <c r="AU184" s="17" t="s">
        <v>86</v>
      </c>
    </row>
    <row r="185" s="14" customFormat="1">
      <c r="A185" s="14"/>
      <c r="B185" s="247"/>
      <c r="C185" s="248"/>
      <c r="D185" s="232" t="s">
        <v>175</v>
      </c>
      <c r="E185" s="249" t="s">
        <v>1</v>
      </c>
      <c r="F185" s="250" t="s">
        <v>619</v>
      </c>
      <c r="G185" s="248"/>
      <c r="H185" s="251">
        <v>30</v>
      </c>
      <c r="I185" s="252"/>
      <c r="J185" s="248"/>
      <c r="K185" s="248"/>
      <c r="L185" s="253"/>
      <c r="M185" s="254"/>
      <c r="N185" s="255"/>
      <c r="O185" s="255"/>
      <c r="P185" s="255"/>
      <c r="Q185" s="255"/>
      <c r="R185" s="255"/>
      <c r="S185" s="255"/>
      <c r="T185" s="25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7" t="s">
        <v>175</v>
      </c>
      <c r="AU185" s="257" t="s">
        <v>86</v>
      </c>
      <c r="AV185" s="14" t="s">
        <v>86</v>
      </c>
      <c r="AW185" s="14" t="s">
        <v>33</v>
      </c>
      <c r="AX185" s="14" t="s">
        <v>76</v>
      </c>
      <c r="AY185" s="257" t="s">
        <v>163</v>
      </c>
    </row>
    <row r="186" s="14" customFormat="1">
      <c r="A186" s="14"/>
      <c r="B186" s="247"/>
      <c r="C186" s="248"/>
      <c r="D186" s="232" t="s">
        <v>175</v>
      </c>
      <c r="E186" s="249" t="s">
        <v>1</v>
      </c>
      <c r="F186" s="250" t="s">
        <v>620</v>
      </c>
      <c r="G186" s="248"/>
      <c r="H186" s="251">
        <v>11.25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175</v>
      </c>
      <c r="AU186" s="257" t="s">
        <v>86</v>
      </c>
      <c r="AV186" s="14" t="s">
        <v>86</v>
      </c>
      <c r="AW186" s="14" t="s">
        <v>33</v>
      </c>
      <c r="AX186" s="14" t="s">
        <v>76</v>
      </c>
      <c r="AY186" s="257" t="s">
        <v>163</v>
      </c>
    </row>
    <row r="187" s="14" customFormat="1">
      <c r="A187" s="14"/>
      <c r="B187" s="247"/>
      <c r="C187" s="248"/>
      <c r="D187" s="232" t="s">
        <v>175</v>
      </c>
      <c r="E187" s="249" t="s">
        <v>1</v>
      </c>
      <c r="F187" s="250" t="s">
        <v>621</v>
      </c>
      <c r="G187" s="248"/>
      <c r="H187" s="251">
        <v>30.399999999999999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7" t="s">
        <v>175</v>
      </c>
      <c r="AU187" s="257" t="s">
        <v>86</v>
      </c>
      <c r="AV187" s="14" t="s">
        <v>86</v>
      </c>
      <c r="AW187" s="14" t="s">
        <v>33</v>
      </c>
      <c r="AX187" s="14" t="s">
        <v>76</v>
      </c>
      <c r="AY187" s="257" t="s">
        <v>163</v>
      </c>
    </row>
    <row r="188" s="14" customFormat="1">
      <c r="A188" s="14"/>
      <c r="B188" s="247"/>
      <c r="C188" s="248"/>
      <c r="D188" s="232" t="s">
        <v>175</v>
      </c>
      <c r="E188" s="249" t="s">
        <v>1</v>
      </c>
      <c r="F188" s="250" t="s">
        <v>622</v>
      </c>
      <c r="G188" s="248"/>
      <c r="H188" s="251">
        <v>48.450000000000003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175</v>
      </c>
      <c r="AU188" s="257" t="s">
        <v>86</v>
      </c>
      <c r="AV188" s="14" t="s">
        <v>86</v>
      </c>
      <c r="AW188" s="14" t="s">
        <v>33</v>
      </c>
      <c r="AX188" s="14" t="s">
        <v>76</v>
      </c>
      <c r="AY188" s="257" t="s">
        <v>163</v>
      </c>
    </row>
    <row r="189" s="14" customFormat="1">
      <c r="A189" s="14"/>
      <c r="B189" s="247"/>
      <c r="C189" s="248"/>
      <c r="D189" s="232" t="s">
        <v>175</v>
      </c>
      <c r="E189" s="249" t="s">
        <v>1</v>
      </c>
      <c r="F189" s="250" t="s">
        <v>623</v>
      </c>
      <c r="G189" s="248"/>
      <c r="H189" s="251">
        <v>18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175</v>
      </c>
      <c r="AU189" s="257" t="s">
        <v>86</v>
      </c>
      <c r="AV189" s="14" t="s">
        <v>86</v>
      </c>
      <c r="AW189" s="14" t="s">
        <v>33</v>
      </c>
      <c r="AX189" s="14" t="s">
        <v>76</v>
      </c>
      <c r="AY189" s="257" t="s">
        <v>163</v>
      </c>
    </row>
    <row r="190" s="14" customFormat="1">
      <c r="A190" s="14"/>
      <c r="B190" s="247"/>
      <c r="C190" s="248"/>
      <c r="D190" s="232" t="s">
        <v>175</v>
      </c>
      <c r="E190" s="249" t="s">
        <v>1</v>
      </c>
      <c r="F190" s="250" t="s">
        <v>624</v>
      </c>
      <c r="G190" s="248"/>
      <c r="H190" s="251">
        <v>28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7" t="s">
        <v>175</v>
      </c>
      <c r="AU190" s="257" t="s">
        <v>86</v>
      </c>
      <c r="AV190" s="14" t="s">
        <v>86</v>
      </c>
      <c r="AW190" s="14" t="s">
        <v>33</v>
      </c>
      <c r="AX190" s="14" t="s">
        <v>76</v>
      </c>
      <c r="AY190" s="257" t="s">
        <v>163</v>
      </c>
    </row>
    <row r="191" s="14" customFormat="1">
      <c r="A191" s="14"/>
      <c r="B191" s="247"/>
      <c r="C191" s="248"/>
      <c r="D191" s="232" t="s">
        <v>175</v>
      </c>
      <c r="E191" s="249" t="s">
        <v>1</v>
      </c>
      <c r="F191" s="250" t="s">
        <v>625</v>
      </c>
      <c r="G191" s="248"/>
      <c r="H191" s="251">
        <v>18</v>
      </c>
      <c r="I191" s="252"/>
      <c r="J191" s="248"/>
      <c r="K191" s="248"/>
      <c r="L191" s="253"/>
      <c r="M191" s="254"/>
      <c r="N191" s="255"/>
      <c r="O191" s="255"/>
      <c r="P191" s="255"/>
      <c r="Q191" s="255"/>
      <c r="R191" s="255"/>
      <c r="S191" s="255"/>
      <c r="T191" s="25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7" t="s">
        <v>175</v>
      </c>
      <c r="AU191" s="257" t="s">
        <v>86</v>
      </c>
      <c r="AV191" s="14" t="s">
        <v>86</v>
      </c>
      <c r="AW191" s="14" t="s">
        <v>33</v>
      </c>
      <c r="AX191" s="14" t="s">
        <v>76</v>
      </c>
      <c r="AY191" s="257" t="s">
        <v>163</v>
      </c>
    </row>
    <row r="192" s="14" customFormat="1">
      <c r="A192" s="14"/>
      <c r="B192" s="247"/>
      <c r="C192" s="248"/>
      <c r="D192" s="232" t="s">
        <v>175</v>
      </c>
      <c r="E192" s="249" t="s">
        <v>1</v>
      </c>
      <c r="F192" s="250" t="s">
        <v>626</v>
      </c>
      <c r="G192" s="248"/>
      <c r="H192" s="251">
        <v>28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7" t="s">
        <v>175</v>
      </c>
      <c r="AU192" s="257" t="s">
        <v>86</v>
      </c>
      <c r="AV192" s="14" t="s">
        <v>86</v>
      </c>
      <c r="AW192" s="14" t="s">
        <v>33</v>
      </c>
      <c r="AX192" s="14" t="s">
        <v>76</v>
      </c>
      <c r="AY192" s="257" t="s">
        <v>163</v>
      </c>
    </row>
    <row r="193" s="14" customFormat="1">
      <c r="A193" s="14"/>
      <c r="B193" s="247"/>
      <c r="C193" s="248"/>
      <c r="D193" s="232" t="s">
        <v>175</v>
      </c>
      <c r="E193" s="249" t="s">
        <v>1</v>
      </c>
      <c r="F193" s="250" t="s">
        <v>627</v>
      </c>
      <c r="G193" s="248"/>
      <c r="H193" s="251">
        <v>76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7" t="s">
        <v>175</v>
      </c>
      <c r="AU193" s="257" t="s">
        <v>86</v>
      </c>
      <c r="AV193" s="14" t="s">
        <v>86</v>
      </c>
      <c r="AW193" s="14" t="s">
        <v>33</v>
      </c>
      <c r="AX193" s="14" t="s">
        <v>76</v>
      </c>
      <c r="AY193" s="257" t="s">
        <v>163</v>
      </c>
    </row>
    <row r="194" s="15" customFormat="1">
      <c r="A194" s="15"/>
      <c r="B194" s="258"/>
      <c r="C194" s="259"/>
      <c r="D194" s="232" t="s">
        <v>175</v>
      </c>
      <c r="E194" s="260" t="s">
        <v>530</v>
      </c>
      <c r="F194" s="261" t="s">
        <v>182</v>
      </c>
      <c r="G194" s="259"/>
      <c r="H194" s="262">
        <v>288.10000000000002</v>
      </c>
      <c r="I194" s="263"/>
      <c r="J194" s="259"/>
      <c r="K194" s="259"/>
      <c r="L194" s="264"/>
      <c r="M194" s="265"/>
      <c r="N194" s="266"/>
      <c r="O194" s="266"/>
      <c r="P194" s="266"/>
      <c r="Q194" s="266"/>
      <c r="R194" s="266"/>
      <c r="S194" s="266"/>
      <c r="T194" s="267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8" t="s">
        <v>175</v>
      </c>
      <c r="AU194" s="268" t="s">
        <v>86</v>
      </c>
      <c r="AV194" s="15" t="s">
        <v>171</v>
      </c>
      <c r="AW194" s="15" t="s">
        <v>33</v>
      </c>
      <c r="AX194" s="15" t="s">
        <v>84</v>
      </c>
      <c r="AY194" s="268" t="s">
        <v>163</v>
      </c>
    </row>
    <row r="195" s="2" customFormat="1" ht="16.5" customHeight="1">
      <c r="A195" s="38"/>
      <c r="B195" s="39"/>
      <c r="C195" s="219" t="s">
        <v>310</v>
      </c>
      <c r="D195" s="219" t="s">
        <v>166</v>
      </c>
      <c r="E195" s="220" t="s">
        <v>628</v>
      </c>
      <c r="F195" s="221" t="s">
        <v>629</v>
      </c>
      <c r="G195" s="222" t="s">
        <v>268</v>
      </c>
      <c r="H195" s="223">
        <v>11</v>
      </c>
      <c r="I195" s="224"/>
      <c r="J195" s="225">
        <f>ROUND(I195*H195,2)</f>
        <v>0</v>
      </c>
      <c r="K195" s="221" t="s">
        <v>170</v>
      </c>
      <c r="L195" s="44"/>
      <c r="M195" s="226" t="s">
        <v>1</v>
      </c>
      <c r="N195" s="227" t="s">
        <v>41</v>
      </c>
      <c r="O195" s="91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0" t="s">
        <v>171</v>
      </c>
      <c r="AT195" s="230" t="s">
        <v>166</v>
      </c>
      <c r="AU195" s="230" t="s">
        <v>86</v>
      </c>
      <c r="AY195" s="17" t="s">
        <v>163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84</v>
      </c>
      <c r="BK195" s="231">
        <f>ROUND(I195*H195,2)</f>
        <v>0</v>
      </c>
      <c r="BL195" s="17" t="s">
        <v>171</v>
      </c>
      <c r="BM195" s="230" t="s">
        <v>630</v>
      </c>
    </row>
    <row r="196" s="2" customFormat="1">
      <c r="A196" s="38"/>
      <c r="B196" s="39"/>
      <c r="C196" s="40"/>
      <c r="D196" s="232" t="s">
        <v>173</v>
      </c>
      <c r="E196" s="40"/>
      <c r="F196" s="233" t="s">
        <v>631</v>
      </c>
      <c r="G196" s="40"/>
      <c r="H196" s="40"/>
      <c r="I196" s="234"/>
      <c r="J196" s="40"/>
      <c r="K196" s="40"/>
      <c r="L196" s="44"/>
      <c r="M196" s="235"/>
      <c r="N196" s="236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173</v>
      </c>
      <c r="AU196" s="17" t="s">
        <v>86</v>
      </c>
    </row>
    <row r="197" s="14" customFormat="1">
      <c r="A197" s="14"/>
      <c r="B197" s="247"/>
      <c r="C197" s="248"/>
      <c r="D197" s="232" t="s">
        <v>175</v>
      </c>
      <c r="E197" s="249" t="s">
        <v>1</v>
      </c>
      <c r="F197" s="250" t="s">
        <v>632</v>
      </c>
      <c r="G197" s="248"/>
      <c r="H197" s="251">
        <v>11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7" t="s">
        <v>175</v>
      </c>
      <c r="AU197" s="257" t="s">
        <v>86</v>
      </c>
      <c r="AV197" s="14" t="s">
        <v>86</v>
      </c>
      <c r="AW197" s="14" t="s">
        <v>33</v>
      </c>
      <c r="AX197" s="14" t="s">
        <v>84</v>
      </c>
      <c r="AY197" s="257" t="s">
        <v>163</v>
      </c>
    </row>
    <row r="198" s="2" customFormat="1" ht="16.5" customHeight="1">
      <c r="A198" s="38"/>
      <c r="B198" s="39"/>
      <c r="C198" s="219" t="s">
        <v>316</v>
      </c>
      <c r="D198" s="219" t="s">
        <v>166</v>
      </c>
      <c r="E198" s="220" t="s">
        <v>633</v>
      </c>
      <c r="F198" s="221" t="s">
        <v>634</v>
      </c>
      <c r="G198" s="222" t="s">
        <v>169</v>
      </c>
      <c r="H198" s="223">
        <v>540</v>
      </c>
      <c r="I198" s="224"/>
      <c r="J198" s="225">
        <f>ROUND(I198*H198,2)</f>
        <v>0</v>
      </c>
      <c r="K198" s="221" t="s">
        <v>170</v>
      </c>
      <c r="L198" s="44"/>
      <c r="M198" s="226" t="s">
        <v>1</v>
      </c>
      <c r="N198" s="227" t="s">
        <v>41</v>
      </c>
      <c r="O198" s="91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0" t="s">
        <v>171</v>
      </c>
      <c r="AT198" s="230" t="s">
        <v>166</v>
      </c>
      <c r="AU198" s="230" t="s">
        <v>86</v>
      </c>
      <c r="AY198" s="17" t="s">
        <v>163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7" t="s">
        <v>84</v>
      </c>
      <c r="BK198" s="231">
        <f>ROUND(I198*H198,2)</f>
        <v>0</v>
      </c>
      <c r="BL198" s="17" t="s">
        <v>171</v>
      </c>
      <c r="BM198" s="230" t="s">
        <v>635</v>
      </c>
    </row>
    <row r="199" s="2" customFormat="1">
      <c r="A199" s="38"/>
      <c r="B199" s="39"/>
      <c r="C199" s="40"/>
      <c r="D199" s="232" t="s">
        <v>173</v>
      </c>
      <c r="E199" s="40"/>
      <c r="F199" s="233" t="s">
        <v>636</v>
      </c>
      <c r="G199" s="40"/>
      <c r="H199" s="40"/>
      <c r="I199" s="234"/>
      <c r="J199" s="40"/>
      <c r="K199" s="40"/>
      <c r="L199" s="44"/>
      <c r="M199" s="235"/>
      <c r="N199" s="236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173</v>
      </c>
      <c r="AU199" s="17" t="s">
        <v>86</v>
      </c>
    </row>
    <row r="200" s="14" customFormat="1">
      <c r="A200" s="14"/>
      <c r="B200" s="247"/>
      <c r="C200" s="248"/>
      <c r="D200" s="232" t="s">
        <v>175</v>
      </c>
      <c r="E200" s="249" t="s">
        <v>1</v>
      </c>
      <c r="F200" s="250" t="s">
        <v>637</v>
      </c>
      <c r="G200" s="248"/>
      <c r="H200" s="251">
        <v>220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7" t="s">
        <v>175</v>
      </c>
      <c r="AU200" s="257" t="s">
        <v>86</v>
      </c>
      <c r="AV200" s="14" t="s">
        <v>86</v>
      </c>
      <c r="AW200" s="14" t="s">
        <v>33</v>
      </c>
      <c r="AX200" s="14" t="s">
        <v>76</v>
      </c>
      <c r="AY200" s="257" t="s">
        <v>163</v>
      </c>
    </row>
    <row r="201" s="14" customFormat="1">
      <c r="A201" s="14"/>
      <c r="B201" s="247"/>
      <c r="C201" s="248"/>
      <c r="D201" s="232" t="s">
        <v>175</v>
      </c>
      <c r="E201" s="249" t="s">
        <v>1</v>
      </c>
      <c r="F201" s="250" t="s">
        <v>638</v>
      </c>
      <c r="G201" s="248"/>
      <c r="H201" s="251">
        <v>180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7" t="s">
        <v>175</v>
      </c>
      <c r="AU201" s="257" t="s">
        <v>86</v>
      </c>
      <c r="AV201" s="14" t="s">
        <v>86</v>
      </c>
      <c r="AW201" s="14" t="s">
        <v>33</v>
      </c>
      <c r="AX201" s="14" t="s">
        <v>76</v>
      </c>
      <c r="AY201" s="257" t="s">
        <v>163</v>
      </c>
    </row>
    <row r="202" s="14" customFormat="1">
      <c r="A202" s="14"/>
      <c r="B202" s="247"/>
      <c r="C202" s="248"/>
      <c r="D202" s="232" t="s">
        <v>175</v>
      </c>
      <c r="E202" s="249" t="s">
        <v>1</v>
      </c>
      <c r="F202" s="250" t="s">
        <v>639</v>
      </c>
      <c r="G202" s="248"/>
      <c r="H202" s="251">
        <v>140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7" t="s">
        <v>175</v>
      </c>
      <c r="AU202" s="257" t="s">
        <v>86</v>
      </c>
      <c r="AV202" s="14" t="s">
        <v>86</v>
      </c>
      <c r="AW202" s="14" t="s">
        <v>33</v>
      </c>
      <c r="AX202" s="14" t="s">
        <v>76</v>
      </c>
      <c r="AY202" s="257" t="s">
        <v>163</v>
      </c>
    </row>
    <row r="203" s="15" customFormat="1">
      <c r="A203" s="15"/>
      <c r="B203" s="258"/>
      <c r="C203" s="259"/>
      <c r="D203" s="232" t="s">
        <v>175</v>
      </c>
      <c r="E203" s="260" t="s">
        <v>1</v>
      </c>
      <c r="F203" s="261" t="s">
        <v>182</v>
      </c>
      <c r="G203" s="259"/>
      <c r="H203" s="262">
        <v>540</v>
      </c>
      <c r="I203" s="263"/>
      <c r="J203" s="259"/>
      <c r="K203" s="259"/>
      <c r="L203" s="264"/>
      <c r="M203" s="265"/>
      <c r="N203" s="266"/>
      <c r="O203" s="266"/>
      <c r="P203" s="266"/>
      <c r="Q203" s="266"/>
      <c r="R203" s="266"/>
      <c r="S203" s="266"/>
      <c r="T203" s="267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8" t="s">
        <v>175</v>
      </c>
      <c r="AU203" s="268" t="s">
        <v>86</v>
      </c>
      <c r="AV203" s="15" t="s">
        <v>171</v>
      </c>
      <c r="AW203" s="15" t="s">
        <v>33</v>
      </c>
      <c r="AX203" s="15" t="s">
        <v>84</v>
      </c>
      <c r="AY203" s="268" t="s">
        <v>163</v>
      </c>
    </row>
    <row r="204" s="2" customFormat="1" ht="16.5" customHeight="1">
      <c r="A204" s="38"/>
      <c r="B204" s="39"/>
      <c r="C204" s="219" t="s">
        <v>321</v>
      </c>
      <c r="D204" s="219" t="s">
        <v>166</v>
      </c>
      <c r="E204" s="220" t="s">
        <v>640</v>
      </c>
      <c r="F204" s="221" t="s">
        <v>641</v>
      </c>
      <c r="G204" s="222" t="s">
        <v>169</v>
      </c>
      <c r="H204" s="223">
        <v>2000</v>
      </c>
      <c r="I204" s="224"/>
      <c r="J204" s="225">
        <f>ROUND(I204*H204,2)</f>
        <v>0</v>
      </c>
      <c r="K204" s="221" t="s">
        <v>170</v>
      </c>
      <c r="L204" s="44"/>
      <c r="M204" s="226" t="s">
        <v>1</v>
      </c>
      <c r="N204" s="227" t="s">
        <v>41</v>
      </c>
      <c r="O204" s="91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0" t="s">
        <v>171</v>
      </c>
      <c r="AT204" s="230" t="s">
        <v>166</v>
      </c>
      <c r="AU204" s="230" t="s">
        <v>86</v>
      </c>
      <c r="AY204" s="17" t="s">
        <v>163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7" t="s">
        <v>84</v>
      </c>
      <c r="BK204" s="231">
        <f>ROUND(I204*H204,2)</f>
        <v>0</v>
      </c>
      <c r="BL204" s="17" t="s">
        <v>171</v>
      </c>
      <c r="BM204" s="230" t="s">
        <v>642</v>
      </c>
    </row>
    <row r="205" s="2" customFormat="1">
      <c r="A205" s="38"/>
      <c r="B205" s="39"/>
      <c r="C205" s="40"/>
      <c r="D205" s="232" t="s">
        <v>173</v>
      </c>
      <c r="E205" s="40"/>
      <c r="F205" s="233" t="s">
        <v>643</v>
      </c>
      <c r="G205" s="40"/>
      <c r="H205" s="40"/>
      <c r="I205" s="234"/>
      <c r="J205" s="40"/>
      <c r="K205" s="40"/>
      <c r="L205" s="44"/>
      <c r="M205" s="235"/>
      <c r="N205" s="236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173</v>
      </c>
      <c r="AU205" s="17" t="s">
        <v>86</v>
      </c>
    </row>
    <row r="206" s="14" customFormat="1">
      <c r="A206" s="14"/>
      <c r="B206" s="247"/>
      <c r="C206" s="248"/>
      <c r="D206" s="232" t="s">
        <v>175</v>
      </c>
      <c r="E206" s="249" t="s">
        <v>1</v>
      </c>
      <c r="F206" s="250" t="s">
        <v>644</v>
      </c>
      <c r="G206" s="248"/>
      <c r="H206" s="251">
        <v>2000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7" t="s">
        <v>175</v>
      </c>
      <c r="AU206" s="257" t="s">
        <v>86</v>
      </c>
      <c r="AV206" s="14" t="s">
        <v>86</v>
      </c>
      <c r="AW206" s="14" t="s">
        <v>33</v>
      </c>
      <c r="AX206" s="14" t="s">
        <v>84</v>
      </c>
      <c r="AY206" s="257" t="s">
        <v>163</v>
      </c>
    </row>
    <row r="207" s="12" customFormat="1" ht="25.92" customHeight="1">
      <c r="A207" s="12"/>
      <c r="B207" s="203"/>
      <c r="C207" s="204"/>
      <c r="D207" s="205" t="s">
        <v>75</v>
      </c>
      <c r="E207" s="206" t="s">
        <v>429</v>
      </c>
      <c r="F207" s="206" t="s">
        <v>430</v>
      </c>
      <c r="G207" s="204"/>
      <c r="H207" s="204"/>
      <c r="I207" s="207"/>
      <c r="J207" s="208">
        <f>BK207</f>
        <v>0</v>
      </c>
      <c r="K207" s="204"/>
      <c r="L207" s="209"/>
      <c r="M207" s="210"/>
      <c r="N207" s="211"/>
      <c r="O207" s="211"/>
      <c r="P207" s="212">
        <f>SUM(P208:P210)</f>
        <v>0</v>
      </c>
      <c r="Q207" s="211"/>
      <c r="R207" s="212">
        <f>SUM(R208:R210)</f>
        <v>1331.953</v>
      </c>
      <c r="S207" s="211"/>
      <c r="T207" s="213">
        <f>SUM(T208:T210)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4" t="s">
        <v>189</v>
      </c>
      <c r="AT207" s="215" t="s">
        <v>75</v>
      </c>
      <c r="AU207" s="215" t="s">
        <v>76</v>
      </c>
      <c r="AY207" s="214" t="s">
        <v>163</v>
      </c>
      <c r="BK207" s="216">
        <f>SUM(BK208:BK210)</f>
        <v>0</v>
      </c>
    </row>
    <row r="208" s="2" customFormat="1" ht="16.5" customHeight="1">
      <c r="A208" s="38"/>
      <c r="B208" s="39"/>
      <c r="C208" s="269" t="s">
        <v>7</v>
      </c>
      <c r="D208" s="269" t="s">
        <v>429</v>
      </c>
      <c r="E208" s="270" t="s">
        <v>432</v>
      </c>
      <c r="F208" s="271" t="s">
        <v>433</v>
      </c>
      <c r="G208" s="272" t="s">
        <v>434</v>
      </c>
      <c r="H208" s="273">
        <v>1331.953</v>
      </c>
      <c r="I208" s="274"/>
      <c r="J208" s="275">
        <f>ROUND(I208*H208,2)</f>
        <v>0</v>
      </c>
      <c r="K208" s="271" t="s">
        <v>170</v>
      </c>
      <c r="L208" s="276"/>
      <c r="M208" s="277" t="s">
        <v>1</v>
      </c>
      <c r="N208" s="278" t="s">
        <v>41</v>
      </c>
      <c r="O208" s="91"/>
      <c r="P208" s="228">
        <f>O208*H208</f>
        <v>0</v>
      </c>
      <c r="Q208" s="228">
        <v>1</v>
      </c>
      <c r="R208" s="228">
        <f>Q208*H208</f>
        <v>1331.953</v>
      </c>
      <c r="S208" s="228">
        <v>0</v>
      </c>
      <c r="T208" s="229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0" t="s">
        <v>223</v>
      </c>
      <c r="AT208" s="230" t="s">
        <v>429</v>
      </c>
      <c r="AU208" s="230" t="s">
        <v>84</v>
      </c>
      <c r="AY208" s="17" t="s">
        <v>163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7" t="s">
        <v>84</v>
      </c>
      <c r="BK208" s="231">
        <f>ROUND(I208*H208,2)</f>
        <v>0</v>
      </c>
      <c r="BL208" s="17" t="s">
        <v>171</v>
      </c>
      <c r="BM208" s="230" t="s">
        <v>645</v>
      </c>
    </row>
    <row r="209" s="2" customFormat="1">
      <c r="A209" s="38"/>
      <c r="B209" s="39"/>
      <c r="C209" s="40"/>
      <c r="D209" s="232" t="s">
        <v>173</v>
      </c>
      <c r="E209" s="40"/>
      <c r="F209" s="233" t="s">
        <v>433</v>
      </c>
      <c r="G209" s="40"/>
      <c r="H209" s="40"/>
      <c r="I209" s="234"/>
      <c r="J209" s="40"/>
      <c r="K209" s="40"/>
      <c r="L209" s="44"/>
      <c r="M209" s="235"/>
      <c r="N209" s="236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173</v>
      </c>
      <c r="AU209" s="17" t="s">
        <v>84</v>
      </c>
    </row>
    <row r="210" s="14" customFormat="1">
      <c r="A210" s="14"/>
      <c r="B210" s="247"/>
      <c r="C210" s="248"/>
      <c r="D210" s="232" t="s">
        <v>175</v>
      </c>
      <c r="E210" s="249" t="s">
        <v>1</v>
      </c>
      <c r="F210" s="250" t="s">
        <v>646</v>
      </c>
      <c r="G210" s="248"/>
      <c r="H210" s="251">
        <v>1331.953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7" t="s">
        <v>175</v>
      </c>
      <c r="AU210" s="257" t="s">
        <v>84</v>
      </c>
      <c r="AV210" s="14" t="s">
        <v>86</v>
      </c>
      <c r="AW210" s="14" t="s">
        <v>33</v>
      </c>
      <c r="AX210" s="14" t="s">
        <v>84</v>
      </c>
      <c r="AY210" s="257" t="s">
        <v>163</v>
      </c>
    </row>
    <row r="211" s="12" customFormat="1" ht="25.92" customHeight="1">
      <c r="A211" s="12"/>
      <c r="B211" s="203"/>
      <c r="C211" s="204"/>
      <c r="D211" s="205" t="s">
        <v>75</v>
      </c>
      <c r="E211" s="206" t="s">
        <v>485</v>
      </c>
      <c r="F211" s="206" t="s">
        <v>486</v>
      </c>
      <c r="G211" s="204"/>
      <c r="H211" s="204"/>
      <c r="I211" s="207"/>
      <c r="J211" s="208">
        <f>BK211</f>
        <v>0</v>
      </c>
      <c r="K211" s="204"/>
      <c r="L211" s="209"/>
      <c r="M211" s="210"/>
      <c r="N211" s="211"/>
      <c r="O211" s="211"/>
      <c r="P211" s="212">
        <f>SUM(P212:P225)</f>
        <v>0</v>
      </c>
      <c r="Q211" s="211"/>
      <c r="R211" s="212">
        <f>SUM(R212:R225)</f>
        <v>0</v>
      </c>
      <c r="S211" s="211"/>
      <c r="T211" s="213">
        <f>SUM(T212:T225)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4" t="s">
        <v>171</v>
      </c>
      <c r="AT211" s="215" t="s">
        <v>75</v>
      </c>
      <c r="AU211" s="215" t="s">
        <v>76</v>
      </c>
      <c r="AY211" s="214" t="s">
        <v>163</v>
      </c>
      <c r="BK211" s="216">
        <f>SUM(BK212:BK225)</f>
        <v>0</v>
      </c>
    </row>
    <row r="212" s="2" customFormat="1" ht="24.15" customHeight="1">
      <c r="A212" s="38"/>
      <c r="B212" s="39"/>
      <c r="C212" s="219" t="s">
        <v>336</v>
      </c>
      <c r="D212" s="219" t="s">
        <v>166</v>
      </c>
      <c r="E212" s="220" t="s">
        <v>487</v>
      </c>
      <c r="F212" s="221" t="s">
        <v>488</v>
      </c>
      <c r="G212" s="222" t="s">
        <v>434</v>
      </c>
      <c r="H212" s="223">
        <v>3123.056</v>
      </c>
      <c r="I212" s="224"/>
      <c r="J212" s="225">
        <f>ROUND(I212*H212,2)</f>
        <v>0</v>
      </c>
      <c r="K212" s="221" t="s">
        <v>170</v>
      </c>
      <c r="L212" s="44"/>
      <c r="M212" s="226" t="s">
        <v>1</v>
      </c>
      <c r="N212" s="227" t="s">
        <v>41</v>
      </c>
      <c r="O212" s="91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0" t="s">
        <v>489</v>
      </c>
      <c r="AT212" s="230" t="s">
        <v>166</v>
      </c>
      <c r="AU212" s="230" t="s">
        <v>84</v>
      </c>
      <c r="AY212" s="17" t="s">
        <v>163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7" t="s">
        <v>84</v>
      </c>
      <c r="BK212" s="231">
        <f>ROUND(I212*H212,2)</f>
        <v>0</v>
      </c>
      <c r="BL212" s="17" t="s">
        <v>489</v>
      </c>
      <c r="BM212" s="230" t="s">
        <v>647</v>
      </c>
    </row>
    <row r="213" s="2" customFormat="1">
      <c r="A213" s="38"/>
      <c r="B213" s="39"/>
      <c r="C213" s="40"/>
      <c r="D213" s="232" t="s">
        <v>173</v>
      </c>
      <c r="E213" s="40"/>
      <c r="F213" s="233" t="s">
        <v>491</v>
      </c>
      <c r="G213" s="40"/>
      <c r="H213" s="40"/>
      <c r="I213" s="234"/>
      <c r="J213" s="40"/>
      <c r="K213" s="40"/>
      <c r="L213" s="44"/>
      <c r="M213" s="235"/>
      <c r="N213" s="236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173</v>
      </c>
      <c r="AU213" s="17" t="s">
        <v>84</v>
      </c>
    </row>
    <row r="214" s="2" customFormat="1">
      <c r="A214" s="38"/>
      <c r="B214" s="39"/>
      <c r="C214" s="40"/>
      <c r="D214" s="232" t="s">
        <v>447</v>
      </c>
      <c r="E214" s="40"/>
      <c r="F214" s="279" t="s">
        <v>648</v>
      </c>
      <c r="G214" s="40"/>
      <c r="H214" s="40"/>
      <c r="I214" s="234"/>
      <c r="J214" s="40"/>
      <c r="K214" s="40"/>
      <c r="L214" s="44"/>
      <c r="M214" s="235"/>
      <c r="N214" s="236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447</v>
      </c>
      <c r="AU214" s="17" t="s">
        <v>84</v>
      </c>
    </row>
    <row r="215" s="14" customFormat="1">
      <c r="A215" s="14"/>
      <c r="B215" s="247"/>
      <c r="C215" s="248"/>
      <c r="D215" s="232" t="s">
        <v>175</v>
      </c>
      <c r="E215" s="249" t="s">
        <v>1</v>
      </c>
      <c r="F215" s="250" t="s">
        <v>646</v>
      </c>
      <c r="G215" s="248"/>
      <c r="H215" s="251">
        <v>1331.953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7" t="s">
        <v>175</v>
      </c>
      <c r="AU215" s="257" t="s">
        <v>84</v>
      </c>
      <c r="AV215" s="14" t="s">
        <v>86</v>
      </c>
      <c r="AW215" s="14" t="s">
        <v>33</v>
      </c>
      <c r="AX215" s="14" t="s">
        <v>76</v>
      </c>
      <c r="AY215" s="257" t="s">
        <v>163</v>
      </c>
    </row>
    <row r="216" s="14" customFormat="1">
      <c r="A216" s="14"/>
      <c r="B216" s="247"/>
      <c r="C216" s="248"/>
      <c r="D216" s="232" t="s">
        <v>175</v>
      </c>
      <c r="E216" s="249" t="s">
        <v>1</v>
      </c>
      <c r="F216" s="250" t="s">
        <v>649</v>
      </c>
      <c r="G216" s="248"/>
      <c r="H216" s="251">
        <v>459.14999999999998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7" t="s">
        <v>175</v>
      </c>
      <c r="AU216" s="257" t="s">
        <v>84</v>
      </c>
      <c r="AV216" s="14" t="s">
        <v>86</v>
      </c>
      <c r="AW216" s="14" t="s">
        <v>33</v>
      </c>
      <c r="AX216" s="14" t="s">
        <v>76</v>
      </c>
      <c r="AY216" s="257" t="s">
        <v>163</v>
      </c>
    </row>
    <row r="217" s="14" customFormat="1">
      <c r="A217" s="14"/>
      <c r="B217" s="247"/>
      <c r="C217" s="248"/>
      <c r="D217" s="232" t="s">
        <v>175</v>
      </c>
      <c r="E217" s="249" t="s">
        <v>1</v>
      </c>
      <c r="F217" s="250" t="s">
        <v>650</v>
      </c>
      <c r="G217" s="248"/>
      <c r="H217" s="251">
        <v>1331.953</v>
      </c>
      <c r="I217" s="252"/>
      <c r="J217" s="248"/>
      <c r="K217" s="248"/>
      <c r="L217" s="253"/>
      <c r="M217" s="254"/>
      <c r="N217" s="255"/>
      <c r="O217" s="255"/>
      <c r="P217" s="255"/>
      <c r="Q217" s="255"/>
      <c r="R217" s="255"/>
      <c r="S217" s="255"/>
      <c r="T217" s="25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7" t="s">
        <v>175</v>
      </c>
      <c r="AU217" s="257" t="s">
        <v>84</v>
      </c>
      <c r="AV217" s="14" t="s">
        <v>86</v>
      </c>
      <c r="AW217" s="14" t="s">
        <v>33</v>
      </c>
      <c r="AX217" s="14" t="s">
        <v>76</v>
      </c>
      <c r="AY217" s="257" t="s">
        <v>163</v>
      </c>
    </row>
    <row r="218" s="15" customFormat="1">
      <c r="A218" s="15"/>
      <c r="B218" s="258"/>
      <c r="C218" s="259"/>
      <c r="D218" s="232" t="s">
        <v>175</v>
      </c>
      <c r="E218" s="260" t="s">
        <v>1</v>
      </c>
      <c r="F218" s="261" t="s">
        <v>182</v>
      </c>
      <c r="G218" s="259"/>
      <c r="H218" s="262">
        <v>3123.056</v>
      </c>
      <c r="I218" s="263"/>
      <c r="J218" s="259"/>
      <c r="K218" s="259"/>
      <c r="L218" s="264"/>
      <c r="M218" s="265"/>
      <c r="N218" s="266"/>
      <c r="O218" s="266"/>
      <c r="P218" s="266"/>
      <c r="Q218" s="266"/>
      <c r="R218" s="266"/>
      <c r="S218" s="266"/>
      <c r="T218" s="267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8" t="s">
        <v>175</v>
      </c>
      <c r="AU218" s="268" t="s">
        <v>84</v>
      </c>
      <c r="AV218" s="15" t="s">
        <v>171</v>
      </c>
      <c r="AW218" s="15" t="s">
        <v>33</v>
      </c>
      <c r="AX218" s="15" t="s">
        <v>84</v>
      </c>
      <c r="AY218" s="268" t="s">
        <v>163</v>
      </c>
    </row>
    <row r="219" s="2" customFormat="1" ht="24.15" customHeight="1">
      <c r="A219" s="38"/>
      <c r="B219" s="39"/>
      <c r="C219" s="219" t="s">
        <v>342</v>
      </c>
      <c r="D219" s="219" t="s">
        <v>166</v>
      </c>
      <c r="E219" s="220" t="s">
        <v>495</v>
      </c>
      <c r="F219" s="221" t="s">
        <v>496</v>
      </c>
      <c r="G219" s="222" t="s">
        <v>434</v>
      </c>
      <c r="H219" s="223">
        <v>14651.486999999999</v>
      </c>
      <c r="I219" s="224"/>
      <c r="J219" s="225">
        <f>ROUND(I219*H219,2)</f>
        <v>0</v>
      </c>
      <c r="K219" s="221" t="s">
        <v>170</v>
      </c>
      <c r="L219" s="44"/>
      <c r="M219" s="226" t="s">
        <v>1</v>
      </c>
      <c r="N219" s="227" t="s">
        <v>41</v>
      </c>
      <c r="O219" s="91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0" t="s">
        <v>489</v>
      </c>
      <c r="AT219" s="230" t="s">
        <v>166</v>
      </c>
      <c r="AU219" s="230" t="s">
        <v>84</v>
      </c>
      <c r="AY219" s="17" t="s">
        <v>163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7" t="s">
        <v>84</v>
      </c>
      <c r="BK219" s="231">
        <f>ROUND(I219*H219,2)</f>
        <v>0</v>
      </c>
      <c r="BL219" s="17" t="s">
        <v>489</v>
      </c>
      <c r="BM219" s="230" t="s">
        <v>651</v>
      </c>
    </row>
    <row r="220" s="2" customFormat="1">
      <c r="A220" s="38"/>
      <c r="B220" s="39"/>
      <c r="C220" s="40"/>
      <c r="D220" s="232" t="s">
        <v>173</v>
      </c>
      <c r="E220" s="40"/>
      <c r="F220" s="233" t="s">
        <v>498</v>
      </c>
      <c r="G220" s="40"/>
      <c r="H220" s="40"/>
      <c r="I220" s="234"/>
      <c r="J220" s="40"/>
      <c r="K220" s="40"/>
      <c r="L220" s="44"/>
      <c r="M220" s="235"/>
      <c r="N220" s="236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173</v>
      </c>
      <c r="AU220" s="17" t="s">
        <v>84</v>
      </c>
    </row>
    <row r="221" s="2" customFormat="1">
      <c r="A221" s="38"/>
      <c r="B221" s="39"/>
      <c r="C221" s="40"/>
      <c r="D221" s="232" t="s">
        <v>447</v>
      </c>
      <c r="E221" s="40"/>
      <c r="F221" s="279" t="s">
        <v>648</v>
      </c>
      <c r="G221" s="40"/>
      <c r="H221" s="40"/>
      <c r="I221" s="234"/>
      <c r="J221" s="40"/>
      <c r="K221" s="40"/>
      <c r="L221" s="44"/>
      <c r="M221" s="235"/>
      <c r="N221" s="236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447</v>
      </c>
      <c r="AU221" s="17" t="s">
        <v>84</v>
      </c>
    </row>
    <row r="222" s="14" customFormat="1">
      <c r="A222" s="14"/>
      <c r="B222" s="247"/>
      <c r="C222" s="248"/>
      <c r="D222" s="232" t="s">
        <v>175</v>
      </c>
      <c r="E222" s="249" t="s">
        <v>1</v>
      </c>
      <c r="F222" s="250" t="s">
        <v>652</v>
      </c>
      <c r="G222" s="248"/>
      <c r="H222" s="251">
        <v>14651.486999999999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7" t="s">
        <v>175</v>
      </c>
      <c r="AU222" s="257" t="s">
        <v>84</v>
      </c>
      <c r="AV222" s="14" t="s">
        <v>86</v>
      </c>
      <c r="AW222" s="14" t="s">
        <v>33</v>
      </c>
      <c r="AX222" s="14" t="s">
        <v>84</v>
      </c>
      <c r="AY222" s="257" t="s">
        <v>163</v>
      </c>
    </row>
    <row r="223" s="2" customFormat="1" ht="16.5" customHeight="1">
      <c r="A223" s="38"/>
      <c r="B223" s="39"/>
      <c r="C223" s="219" t="s">
        <v>347</v>
      </c>
      <c r="D223" s="219" t="s">
        <v>166</v>
      </c>
      <c r="E223" s="220" t="s">
        <v>506</v>
      </c>
      <c r="F223" s="221" t="s">
        <v>507</v>
      </c>
      <c r="G223" s="222" t="s">
        <v>283</v>
      </c>
      <c r="H223" s="223">
        <v>4</v>
      </c>
      <c r="I223" s="224"/>
      <c r="J223" s="225">
        <f>ROUND(I223*H223,2)</f>
        <v>0</v>
      </c>
      <c r="K223" s="221" t="s">
        <v>170</v>
      </c>
      <c r="L223" s="44"/>
      <c r="M223" s="226" t="s">
        <v>1</v>
      </c>
      <c r="N223" s="227" t="s">
        <v>41</v>
      </c>
      <c r="O223" s="91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0" t="s">
        <v>489</v>
      </c>
      <c r="AT223" s="230" t="s">
        <v>166</v>
      </c>
      <c r="AU223" s="230" t="s">
        <v>84</v>
      </c>
      <c r="AY223" s="17" t="s">
        <v>163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7" t="s">
        <v>84</v>
      </c>
      <c r="BK223" s="231">
        <f>ROUND(I223*H223,2)</f>
        <v>0</v>
      </c>
      <c r="BL223" s="17" t="s">
        <v>489</v>
      </c>
      <c r="BM223" s="230" t="s">
        <v>653</v>
      </c>
    </row>
    <row r="224" s="2" customFormat="1">
      <c r="A224" s="38"/>
      <c r="B224" s="39"/>
      <c r="C224" s="40"/>
      <c r="D224" s="232" t="s">
        <v>173</v>
      </c>
      <c r="E224" s="40"/>
      <c r="F224" s="233" t="s">
        <v>509</v>
      </c>
      <c r="G224" s="40"/>
      <c r="H224" s="40"/>
      <c r="I224" s="234"/>
      <c r="J224" s="40"/>
      <c r="K224" s="40"/>
      <c r="L224" s="44"/>
      <c r="M224" s="235"/>
      <c r="N224" s="236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173</v>
      </c>
      <c r="AU224" s="17" t="s">
        <v>84</v>
      </c>
    </row>
    <row r="225" s="14" customFormat="1">
      <c r="A225" s="14"/>
      <c r="B225" s="247"/>
      <c r="C225" s="248"/>
      <c r="D225" s="232" t="s">
        <v>175</v>
      </c>
      <c r="E225" s="249" t="s">
        <v>1</v>
      </c>
      <c r="F225" s="250" t="s">
        <v>654</v>
      </c>
      <c r="G225" s="248"/>
      <c r="H225" s="251">
        <v>4</v>
      </c>
      <c r="I225" s="252"/>
      <c r="J225" s="248"/>
      <c r="K225" s="248"/>
      <c r="L225" s="253"/>
      <c r="M225" s="283"/>
      <c r="N225" s="284"/>
      <c r="O225" s="284"/>
      <c r="P225" s="284"/>
      <c r="Q225" s="284"/>
      <c r="R225" s="284"/>
      <c r="S225" s="284"/>
      <c r="T225" s="28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7" t="s">
        <v>175</v>
      </c>
      <c r="AU225" s="257" t="s">
        <v>84</v>
      </c>
      <c r="AV225" s="14" t="s">
        <v>86</v>
      </c>
      <c r="AW225" s="14" t="s">
        <v>33</v>
      </c>
      <c r="AX225" s="14" t="s">
        <v>84</v>
      </c>
      <c r="AY225" s="257" t="s">
        <v>163</v>
      </c>
    </row>
    <row r="226" s="2" customFormat="1" ht="6.96" customHeight="1">
      <c r="A226" s="38"/>
      <c r="B226" s="66"/>
      <c r="C226" s="67"/>
      <c r="D226" s="67"/>
      <c r="E226" s="67"/>
      <c r="F226" s="67"/>
      <c r="G226" s="67"/>
      <c r="H226" s="67"/>
      <c r="I226" s="67"/>
      <c r="J226" s="67"/>
      <c r="K226" s="67"/>
      <c r="L226" s="44"/>
      <c r="M226" s="38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</row>
  </sheetData>
  <sheetProtection sheet="1" autoFilter="0" formatColumns="0" formatRows="0" objects="1" scenarios="1" spinCount="100000" saltValue="HfK4hDYoWcKALnXJVHRI+lgYVefcn+z6pzamLW3Z1WHzVs4UgtNJOvrPehzCx5gLv02tzw+RGf0V38V3qObQ5w==" hashValue="SdBFBjVSwG9QdIGjQfvXJhBFSYndT7Lu5yn1ATw+Us2wxjVTgrCaVi26hNcgvDaokocIhGKcQNyIv2CEnb4+dw==" algorithmName="SHA-512" password="CC35"/>
  <autoFilter ref="C119:K22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86</v>
      </c>
    </row>
    <row r="4" hidden="1" s="1" customFormat="1" ht="24.96" customHeight="1">
      <c r="B4" s="20"/>
      <c r="D4" s="139" t="s">
        <v>103</v>
      </c>
      <c r="L4" s="20"/>
      <c r="M4" s="140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1" t="s">
        <v>16</v>
      </c>
      <c r="L6" s="20"/>
    </row>
    <row r="7" hidden="1" s="1" customFormat="1" ht="16.5" customHeight="1">
      <c r="B7" s="20"/>
      <c r="E7" s="142" t="str">
        <f>'Rekapitulace stavby'!K6</f>
        <v>Oprava trati v úseku Bojkovice – Slavičín</v>
      </c>
      <c r="F7" s="141"/>
      <c r="G7" s="141"/>
      <c r="H7" s="141"/>
      <c r="L7" s="20"/>
    </row>
    <row r="8" hidden="1" s="2" customFormat="1" ht="12" customHeight="1">
      <c r="A8" s="38"/>
      <c r="B8" s="44"/>
      <c r="C8" s="38"/>
      <c r="D8" s="141" t="s">
        <v>116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3" t="s">
        <v>655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4. 1. 2024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tr">
        <f>IF('Rekapitulace stavby'!AN10="","",'Rekapitulace stavby'!AN10)</f>
        <v>70994234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4" t="str">
        <f>IF('Rekapitulace stavby'!E11="","",'Rekapitulace stavby'!E11)</f>
        <v>Správa železnic s.o.</v>
      </c>
      <c r="F15" s="38"/>
      <c r="G15" s="38"/>
      <c r="H15" s="38"/>
      <c r="I15" s="141" t="s">
        <v>28</v>
      </c>
      <c r="J15" s="144" t="str">
        <f>IF('Rekapitulace stavby'!AN11="","",'Rekapitulace stavby'!AN11)</f>
        <v>CZ70994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1" t="s">
        <v>30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1" t="s">
        <v>32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28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1" t="s">
        <v>34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>70994234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4" t="str">
        <f>IF('Rekapitulace stavby'!E20="","",'Rekapitulace stavby'!E20)</f>
        <v>Správa železnic s.o.</v>
      </c>
      <c r="F24" s="38"/>
      <c r="G24" s="38"/>
      <c r="H24" s="38"/>
      <c r="I24" s="141" t="s">
        <v>28</v>
      </c>
      <c r="J24" s="144" t="str">
        <f>IF('Rekapitulace stavby'!AN20="","",'Rekapitulace stavby'!AN20)</f>
        <v>CZ70994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152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3" t="s">
        <v>38</v>
      </c>
      <c r="G32" s="38"/>
      <c r="H32" s="38"/>
      <c r="I32" s="153" t="s">
        <v>37</v>
      </c>
      <c r="J32" s="153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40</v>
      </c>
      <c r="E33" s="141" t="s">
        <v>41</v>
      </c>
      <c r="F33" s="155">
        <f>ROUND((SUM(BE117:BE160)),  2)</f>
        <v>0</v>
      </c>
      <c r="G33" s="38"/>
      <c r="H33" s="38"/>
      <c r="I33" s="156">
        <v>0.20999999999999999</v>
      </c>
      <c r="J33" s="155">
        <f>ROUND(((SUM(BE117:BE160))*I33),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42</v>
      </c>
      <c r="F34" s="155">
        <f>ROUND((SUM(BF117:BF160)),  2)</f>
        <v>0</v>
      </c>
      <c r="G34" s="38"/>
      <c r="H34" s="38"/>
      <c r="I34" s="156">
        <v>0.12</v>
      </c>
      <c r="J34" s="155">
        <f>ROUND(((SUM(BF117:BF160))*I34),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43</v>
      </c>
      <c r="F35" s="155">
        <f>ROUND((SUM(BG117:BG160)),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44</v>
      </c>
      <c r="F36" s="155">
        <f>ROUND((SUM(BH117:BH160)),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5">
        <f>ROUND((SUM(BI117:BI160)),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5" t="str">
        <f>E7</f>
        <v>Oprava trati v úseku Bojkovice – Slavičín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PS 01 - Zabezpečovací zařízení Slavičín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4. 1. 2024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 s.o.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Správa železnic s.o.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6" t="s">
        <v>140</v>
      </c>
      <c r="D94" s="177"/>
      <c r="E94" s="177"/>
      <c r="F94" s="177"/>
      <c r="G94" s="177"/>
      <c r="H94" s="177"/>
      <c r="I94" s="177"/>
      <c r="J94" s="178" t="s">
        <v>141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9" t="s">
        <v>142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hidden="1" s="9" customFormat="1" ht="24.96" customHeight="1">
      <c r="A97" s="9"/>
      <c r="B97" s="180"/>
      <c r="C97" s="181"/>
      <c r="D97" s="182" t="s">
        <v>147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hidden="1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/>
    <row r="101" hidden="1"/>
    <row r="102" hidden="1"/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148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5" t="str">
        <f>E7</f>
        <v>Oprava trati v úseku Bojkovice – Slavičín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PS 01 - Zabezpečovací zařízení Slavičín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4. 1. 2024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Správa železnic s.o.</v>
      </c>
      <c r="G113" s="40"/>
      <c r="H113" s="40"/>
      <c r="I113" s="32" t="s">
        <v>32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30</v>
      </c>
      <c r="D114" s="40"/>
      <c r="E114" s="40"/>
      <c r="F114" s="27" t="str">
        <f>IF(E18="","",E18)</f>
        <v>Vyplň údaj</v>
      </c>
      <c r="G114" s="40"/>
      <c r="H114" s="40"/>
      <c r="I114" s="32" t="s">
        <v>34</v>
      </c>
      <c r="J114" s="36" t="str">
        <f>E24</f>
        <v>Správa železnic s.o.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2"/>
      <c r="B116" s="193"/>
      <c r="C116" s="194" t="s">
        <v>149</v>
      </c>
      <c r="D116" s="195" t="s">
        <v>61</v>
      </c>
      <c r="E116" s="195" t="s">
        <v>57</v>
      </c>
      <c r="F116" s="195" t="s">
        <v>58</v>
      </c>
      <c r="G116" s="195" t="s">
        <v>150</v>
      </c>
      <c r="H116" s="195" t="s">
        <v>151</v>
      </c>
      <c r="I116" s="195" t="s">
        <v>152</v>
      </c>
      <c r="J116" s="195" t="s">
        <v>141</v>
      </c>
      <c r="K116" s="196" t="s">
        <v>153</v>
      </c>
      <c r="L116" s="197"/>
      <c r="M116" s="100" t="s">
        <v>1</v>
      </c>
      <c r="N116" s="101" t="s">
        <v>40</v>
      </c>
      <c r="O116" s="101" t="s">
        <v>154</v>
      </c>
      <c r="P116" s="101" t="s">
        <v>155</v>
      </c>
      <c r="Q116" s="101" t="s">
        <v>156</v>
      </c>
      <c r="R116" s="101" t="s">
        <v>157</v>
      </c>
      <c r="S116" s="101" t="s">
        <v>158</v>
      </c>
      <c r="T116" s="102" t="s">
        <v>159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8"/>
      <c r="B117" s="39"/>
      <c r="C117" s="107" t="s">
        <v>160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143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75</v>
      </c>
      <c r="E118" s="206" t="s">
        <v>485</v>
      </c>
      <c r="F118" s="206" t="s">
        <v>486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SUM(P119:P160)</f>
        <v>0</v>
      </c>
      <c r="Q118" s="211"/>
      <c r="R118" s="212">
        <f>SUM(R119:R160)</f>
        <v>0</v>
      </c>
      <c r="S118" s="211"/>
      <c r="T118" s="213">
        <f>SUM(T119:T160)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171</v>
      </c>
      <c r="AT118" s="215" t="s">
        <v>75</v>
      </c>
      <c r="AU118" s="215" t="s">
        <v>76</v>
      </c>
      <c r="AY118" s="214" t="s">
        <v>163</v>
      </c>
      <c r="BK118" s="216">
        <f>SUM(BK119:BK160)</f>
        <v>0</v>
      </c>
    </row>
    <row r="119" s="2" customFormat="1" ht="16.5" customHeight="1">
      <c r="A119" s="38"/>
      <c r="B119" s="39"/>
      <c r="C119" s="219" t="s">
        <v>84</v>
      </c>
      <c r="D119" s="219" t="s">
        <v>166</v>
      </c>
      <c r="E119" s="220" t="s">
        <v>656</v>
      </c>
      <c r="F119" s="221" t="s">
        <v>657</v>
      </c>
      <c r="G119" s="222" t="s">
        <v>283</v>
      </c>
      <c r="H119" s="223">
        <v>1</v>
      </c>
      <c r="I119" s="224"/>
      <c r="J119" s="225">
        <f>ROUND(I119*H119,2)</f>
        <v>0</v>
      </c>
      <c r="K119" s="221" t="s">
        <v>170</v>
      </c>
      <c r="L119" s="44"/>
      <c r="M119" s="226" t="s">
        <v>1</v>
      </c>
      <c r="N119" s="227" t="s">
        <v>41</v>
      </c>
      <c r="O119" s="91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0" t="s">
        <v>84</v>
      </c>
      <c r="AT119" s="230" t="s">
        <v>166</v>
      </c>
      <c r="AU119" s="230" t="s">
        <v>84</v>
      </c>
      <c r="AY119" s="17" t="s">
        <v>163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7" t="s">
        <v>84</v>
      </c>
      <c r="BK119" s="231">
        <f>ROUND(I119*H119,2)</f>
        <v>0</v>
      </c>
      <c r="BL119" s="17" t="s">
        <v>84</v>
      </c>
      <c r="BM119" s="230" t="s">
        <v>658</v>
      </c>
    </row>
    <row r="120" s="2" customFormat="1">
      <c r="A120" s="38"/>
      <c r="B120" s="39"/>
      <c r="C120" s="40"/>
      <c r="D120" s="232" t="s">
        <v>173</v>
      </c>
      <c r="E120" s="40"/>
      <c r="F120" s="233" t="s">
        <v>657</v>
      </c>
      <c r="G120" s="40"/>
      <c r="H120" s="40"/>
      <c r="I120" s="234"/>
      <c r="J120" s="40"/>
      <c r="K120" s="40"/>
      <c r="L120" s="44"/>
      <c r="M120" s="235"/>
      <c r="N120" s="236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173</v>
      </c>
      <c r="AU120" s="17" t="s">
        <v>84</v>
      </c>
    </row>
    <row r="121" s="2" customFormat="1" ht="16.5" customHeight="1">
      <c r="A121" s="38"/>
      <c r="B121" s="39"/>
      <c r="C121" s="219" t="s">
        <v>86</v>
      </c>
      <c r="D121" s="219" t="s">
        <v>166</v>
      </c>
      <c r="E121" s="220" t="s">
        <v>659</v>
      </c>
      <c r="F121" s="221" t="s">
        <v>660</v>
      </c>
      <c r="G121" s="222" t="s">
        <v>283</v>
      </c>
      <c r="H121" s="223">
        <v>1</v>
      </c>
      <c r="I121" s="224"/>
      <c r="J121" s="225">
        <f>ROUND(I121*H121,2)</f>
        <v>0</v>
      </c>
      <c r="K121" s="221" t="s">
        <v>170</v>
      </c>
      <c r="L121" s="44"/>
      <c r="M121" s="226" t="s">
        <v>1</v>
      </c>
      <c r="N121" s="227" t="s">
        <v>41</v>
      </c>
      <c r="O121" s="91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0" t="s">
        <v>84</v>
      </c>
      <c r="AT121" s="230" t="s">
        <v>166</v>
      </c>
      <c r="AU121" s="230" t="s">
        <v>84</v>
      </c>
      <c r="AY121" s="17" t="s">
        <v>163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7" t="s">
        <v>84</v>
      </c>
      <c r="BK121" s="231">
        <f>ROUND(I121*H121,2)</f>
        <v>0</v>
      </c>
      <c r="BL121" s="17" t="s">
        <v>84</v>
      </c>
      <c r="BM121" s="230" t="s">
        <v>661</v>
      </c>
    </row>
    <row r="122" s="2" customFormat="1">
      <c r="A122" s="38"/>
      <c r="B122" s="39"/>
      <c r="C122" s="40"/>
      <c r="D122" s="232" t="s">
        <v>173</v>
      </c>
      <c r="E122" s="40"/>
      <c r="F122" s="233" t="s">
        <v>660</v>
      </c>
      <c r="G122" s="40"/>
      <c r="H122" s="40"/>
      <c r="I122" s="234"/>
      <c r="J122" s="40"/>
      <c r="K122" s="40"/>
      <c r="L122" s="44"/>
      <c r="M122" s="235"/>
      <c r="N122" s="236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173</v>
      </c>
      <c r="AU122" s="17" t="s">
        <v>84</v>
      </c>
    </row>
    <row r="123" s="2" customFormat="1" ht="16.5" customHeight="1">
      <c r="A123" s="38"/>
      <c r="B123" s="39"/>
      <c r="C123" s="219" t="s">
        <v>189</v>
      </c>
      <c r="D123" s="219" t="s">
        <v>166</v>
      </c>
      <c r="E123" s="220" t="s">
        <v>662</v>
      </c>
      <c r="F123" s="221" t="s">
        <v>663</v>
      </c>
      <c r="G123" s="222" t="s">
        <v>283</v>
      </c>
      <c r="H123" s="223">
        <v>1</v>
      </c>
      <c r="I123" s="224"/>
      <c r="J123" s="225">
        <f>ROUND(I123*H123,2)</f>
        <v>0</v>
      </c>
      <c r="K123" s="221" t="s">
        <v>170</v>
      </c>
      <c r="L123" s="44"/>
      <c r="M123" s="226" t="s">
        <v>1</v>
      </c>
      <c r="N123" s="227" t="s">
        <v>41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84</v>
      </c>
      <c r="AT123" s="230" t="s">
        <v>166</v>
      </c>
      <c r="AU123" s="230" t="s">
        <v>84</v>
      </c>
      <c r="AY123" s="17" t="s">
        <v>163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84</v>
      </c>
      <c r="BK123" s="231">
        <f>ROUND(I123*H123,2)</f>
        <v>0</v>
      </c>
      <c r="BL123" s="17" t="s">
        <v>84</v>
      </c>
      <c r="BM123" s="230" t="s">
        <v>664</v>
      </c>
    </row>
    <row r="124" s="2" customFormat="1">
      <c r="A124" s="38"/>
      <c r="B124" s="39"/>
      <c r="C124" s="40"/>
      <c r="D124" s="232" t="s">
        <v>173</v>
      </c>
      <c r="E124" s="40"/>
      <c r="F124" s="233" t="s">
        <v>665</v>
      </c>
      <c r="G124" s="40"/>
      <c r="H124" s="40"/>
      <c r="I124" s="234"/>
      <c r="J124" s="40"/>
      <c r="K124" s="40"/>
      <c r="L124" s="44"/>
      <c r="M124" s="235"/>
      <c r="N124" s="236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173</v>
      </c>
      <c r="AU124" s="17" t="s">
        <v>84</v>
      </c>
    </row>
    <row r="125" s="2" customFormat="1" ht="16.5" customHeight="1">
      <c r="A125" s="38"/>
      <c r="B125" s="39"/>
      <c r="C125" s="219" t="s">
        <v>171</v>
      </c>
      <c r="D125" s="219" t="s">
        <v>166</v>
      </c>
      <c r="E125" s="220" t="s">
        <v>666</v>
      </c>
      <c r="F125" s="221" t="s">
        <v>667</v>
      </c>
      <c r="G125" s="222" t="s">
        <v>283</v>
      </c>
      <c r="H125" s="223">
        <v>1</v>
      </c>
      <c r="I125" s="224"/>
      <c r="J125" s="225">
        <f>ROUND(I125*H125,2)</f>
        <v>0</v>
      </c>
      <c r="K125" s="221" t="s">
        <v>170</v>
      </c>
      <c r="L125" s="44"/>
      <c r="M125" s="226" t="s">
        <v>1</v>
      </c>
      <c r="N125" s="227" t="s">
        <v>41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84</v>
      </c>
      <c r="AT125" s="230" t="s">
        <v>166</v>
      </c>
      <c r="AU125" s="230" t="s">
        <v>84</v>
      </c>
      <c r="AY125" s="17" t="s">
        <v>163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84</v>
      </c>
      <c r="BK125" s="231">
        <f>ROUND(I125*H125,2)</f>
        <v>0</v>
      </c>
      <c r="BL125" s="17" t="s">
        <v>84</v>
      </c>
      <c r="BM125" s="230" t="s">
        <v>668</v>
      </c>
    </row>
    <row r="126" s="2" customFormat="1">
      <c r="A126" s="38"/>
      <c r="B126" s="39"/>
      <c r="C126" s="40"/>
      <c r="D126" s="232" t="s">
        <v>173</v>
      </c>
      <c r="E126" s="40"/>
      <c r="F126" s="233" t="s">
        <v>669</v>
      </c>
      <c r="G126" s="40"/>
      <c r="H126" s="40"/>
      <c r="I126" s="234"/>
      <c r="J126" s="40"/>
      <c r="K126" s="40"/>
      <c r="L126" s="44"/>
      <c r="M126" s="235"/>
      <c r="N126" s="236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173</v>
      </c>
      <c r="AU126" s="17" t="s">
        <v>84</v>
      </c>
    </row>
    <row r="127" s="2" customFormat="1" ht="16.5" customHeight="1">
      <c r="A127" s="38"/>
      <c r="B127" s="39"/>
      <c r="C127" s="219" t="s">
        <v>164</v>
      </c>
      <c r="D127" s="219" t="s">
        <v>166</v>
      </c>
      <c r="E127" s="220" t="s">
        <v>670</v>
      </c>
      <c r="F127" s="221" t="s">
        <v>671</v>
      </c>
      <c r="G127" s="222" t="s">
        <v>283</v>
      </c>
      <c r="H127" s="223">
        <v>1</v>
      </c>
      <c r="I127" s="224"/>
      <c r="J127" s="225">
        <f>ROUND(I127*H127,2)</f>
        <v>0</v>
      </c>
      <c r="K127" s="221" t="s">
        <v>170</v>
      </c>
      <c r="L127" s="44"/>
      <c r="M127" s="226" t="s">
        <v>1</v>
      </c>
      <c r="N127" s="227" t="s">
        <v>41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84</v>
      </c>
      <c r="AT127" s="230" t="s">
        <v>166</v>
      </c>
      <c r="AU127" s="230" t="s">
        <v>84</v>
      </c>
      <c r="AY127" s="17" t="s">
        <v>163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84</v>
      </c>
      <c r="BK127" s="231">
        <f>ROUND(I127*H127,2)</f>
        <v>0</v>
      </c>
      <c r="BL127" s="17" t="s">
        <v>84</v>
      </c>
      <c r="BM127" s="230" t="s">
        <v>672</v>
      </c>
    </row>
    <row r="128" s="2" customFormat="1">
      <c r="A128" s="38"/>
      <c r="B128" s="39"/>
      <c r="C128" s="40"/>
      <c r="D128" s="232" t="s">
        <v>173</v>
      </c>
      <c r="E128" s="40"/>
      <c r="F128" s="233" t="s">
        <v>671</v>
      </c>
      <c r="G128" s="40"/>
      <c r="H128" s="40"/>
      <c r="I128" s="234"/>
      <c r="J128" s="40"/>
      <c r="K128" s="40"/>
      <c r="L128" s="44"/>
      <c r="M128" s="235"/>
      <c r="N128" s="236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173</v>
      </c>
      <c r="AU128" s="17" t="s">
        <v>84</v>
      </c>
    </row>
    <row r="129" s="2" customFormat="1" ht="16.5" customHeight="1">
      <c r="A129" s="38"/>
      <c r="B129" s="39"/>
      <c r="C129" s="219" t="s">
        <v>210</v>
      </c>
      <c r="D129" s="219" t="s">
        <v>166</v>
      </c>
      <c r="E129" s="220" t="s">
        <v>673</v>
      </c>
      <c r="F129" s="221" t="s">
        <v>674</v>
      </c>
      <c r="G129" s="222" t="s">
        <v>283</v>
      </c>
      <c r="H129" s="223">
        <v>1</v>
      </c>
      <c r="I129" s="224"/>
      <c r="J129" s="225">
        <f>ROUND(I129*H129,2)</f>
        <v>0</v>
      </c>
      <c r="K129" s="221" t="s">
        <v>170</v>
      </c>
      <c r="L129" s="44"/>
      <c r="M129" s="226" t="s">
        <v>1</v>
      </c>
      <c r="N129" s="227" t="s">
        <v>41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84</v>
      </c>
      <c r="AT129" s="230" t="s">
        <v>166</v>
      </c>
      <c r="AU129" s="230" t="s">
        <v>84</v>
      </c>
      <c r="AY129" s="17" t="s">
        <v>163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84</v>
      </c>
      <c r="BK129" s="231">
        <f>ROUND(I129*H129,2)</f>
        <v>0</v>
      </c>
      <c r="BL129" s="17" t="s">
        <v>84</v>
      </c>
      <c r="BM129" s="230" t="s">
        <v>675</v>
      </c>
    </row>
    <row r="130" s="2" customFormat="1">
      <c r="A130" s="38"/>
      <c r="B130" s="39"/>
      <c r="C130" s="40"/>
      <c r="D130" s="232" t="s">
        <v>173</v>
      </c>
      <c r="E130" s="40"/>
      <c r="F130" s="233" t="s">
        <v>674</v>
      </c>
      <c r="G130" s="40"/>
      <c r="H130" s="40"/>
      <c r="I130" s="234"/>
      <c r="J130" s="40"/>
      <c r="K130" s="40"/>
      <c r="L130" s="44"/>
      <c r="M130" s="235"/>
      <c r="N130" s="236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173</v>
      </c>
      <c r="AU130" s="17" t="s">
        <v>84</v>
      </c>
    </row>
    <row r="131" s="2" customFormat="1" ht="16.5" customHeight="1">
      <c r="A131" s="38"/>
      <c r="B131" s="39"/>
      <c r="C131" s="219" t="s">
        <v>216</v>
      </c>
      <c r="D131" s="219" t="s">
        <v>166</v>
      </c>
      <c r="E131" s="220" t="s">
        <v>676</v>
      </c>
      <c r="F131" s="221" t="s">
        <v>677</v>
      </c>
      <c r="G131" s="222" t="s">
        <v>283</v>
      </c>
      <c r="H131" s="223">
        <v>1</v>
      </c>
      <c r="I131" s="224"/>
      <c r="J131" s="225">
        <f>ROUND(I131*H131,2)</f>
        <v>0</v>
      </c>
      <c r="K131" s="221" t="s">
        <v>170</v>
      </c>
      <c r="L131" s="44"/>
      <c r="M131" s="226" t="s">
        <v>1</v>
      </c>
      <c r="N131" s="227" t="s">
        <v>41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84</v>
      </c>
      <c r="AT131" s="230" t="s">
        <v>166</v>
      </c>
      <c r="AU131" s="230" t="s">
        <v>84</v>
      </c>
      <c r="AY131" s="17" t="s">
        <v>163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84</v>
      </c>
      <c r="BK131" s="231">
        <f>ROUND(I131*H131,2)</f>
        <v>0</v>
      </c>
      <c r="BL131" s="17" t="s">
        <v>84</v>
      </c>
      <c r="BM131" s="230" t="s">
        <v>678</v>
      </c>
    </row>
    <row r="132" s="2" customFormat="1">
      <c r="A132" s="38"/>
      <c r="B132" s="39"/>
      <c r="C132" s="40"/>
      <c r="D132" s="232" t="s">
        <v>173</v>
      </c>
      <c r="E132" s="40"/>
      <c r="F132" s="233" t="s">
        <v>677</v>
      </c>
      <c r="G132" s="40"/>
      <c r="H132" s="40"/>
      <c r="I132" s="234"/>
      <c r="J132" s="40"/>
      <c r="K132" s="40"/>
      <c r="L132" s="44"/>
      <c r="M132" s="235"/>
      <c r="N132" s="236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173</v>
      </c>
      <c r="AU132" s="17" t="s">
        <v>84</v>
      </c>
    </row>
    <row r="133" s="2" customFormat="1" ht="16.5" customHeight="1">
      <c r="A133" s="38"/>
      <c r="B133" s="39"/>
      <c r="C133" s="219" t="s">
        <v>223</v>
      </c>
      <c r="D133" s="219" t="s">
        <v>166</v>
      </c>
      <c r="E133" s="220" t="s">
        <v>679</v>
      </c>
      <c r="F133" s="221" t="s">
        <v>680</v>
      </c>
      <c r="G133" s="222" t="s">
        <v>283</v>
      </c>
      <c r="H133" s="223">
        <v>1</v>
      </c>
      <c r="I133" s="224"/>
      <c r="J133" s="225">
        <f>ROUND(I133*H133,2)</f>
        <v>0</v>
      </c>
      <c r="K133" s="221" t="s">
        <v>170</v>
      </c>
      <c r="L133" s="44"/>
      <c r="M133" s="226" t="s">
        <v>1</v>
      </c>
      <c r="N133" s="227" t="s">
        <v>41</v>
      </c>
      <c r="O133" s="91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84</v>
      </c>
      <c r="AT133" s="230" t="s">
        <v>166</v>
      </c>
      <c r="AU133" s="230" t="s">
        <v>84</v>
      </c>
      <c r="AY133" s="17" t="s">
        <v>163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84</v>
      </c>
      <c r="BK133" s="231">
        <f>ROUND(I133*H133,2)</f>
        <v>0</v>
      </c>
      <c r="BL133" s="17" t="s">
        <v>84</v>
      </c>
      <c r="BM133" s="230" t="s">
        <v>681</v>
      </c>
    </row>
    <row r="134" s="2" customFormat="1">
      <c r="A134" s="38"/>
      <c r="B134" s="39"/>
      <c r="C134" s="40"/>
      <c r="D134" s="232" t="s">
        <v>173</v>
      </c>
      <c r="E134" s="40"/>
      <c r="F134" s="233" t="s">
        <v>680</v>
      </c>
      <c r="G134" s="40"/>
      <c r="H134" s="40"/>
      <c r="I134" s="234"/>
      <c r="J134" s="40"/>
      <c r="K134" s="40"/>
      <c r="L134" s="44"/>
      <c r="M134" s="235"/>
      <c r="N134" s="236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173</v>
      </c>
      <c r="AU134" s="17" t="s">
        <v>84</v>
      </c>
    </row>
    <row r="135" s="2" customFormat="1" ht="16.5" customHeight="1">
      <c r="A135" s="38"/>
      <c r="B135" s="39"/>
      <c r="C135" s="219" t="s">
        <v>231</v>
      </c>
      <c r="D135" s="219" t="s">
        <v>166</v>
      </c>
      <c r="E135" s="220" t="s">
        <v>682</v>
      </c>
      <c r="F135" s="221" t="s">
        <v>683</v>
      </c>
      <c r="G135" s="222" t="s">
        <v>283</v>
      </c>
      <c r="H135" s="223">
        <v>1</v>
      </c>
      <c r="I135" s="224"/>
      <c r="J135" s="225">
        <f>ROUND(I135*H135,2)</f>
        <v>0</v>
      </c>
      <c r="K135" s="221" t="s">
        <v>170</v>
      </c>
      <c r="L135" s="44"/>
      <c r="M135" s="226" t="s">
        <v>1</v>
      </c>
      <c r="N135" s="227" t="s">
        <v>41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84</v>
      </c>
      <c r="AT135" s="230" t="s">
        <v>166</v>
      </c>
      <c r="AU135" s="230" t="s">
        <v>84</v>
      </c>
      <c r="AY135" s="17" t="s">
        <v>163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84</v>
      </c>
      <c r="BK135" s="231">
        <f>ROUND(I135*H135,2)</f>
        <v>0</v>
      </c>
      <c r="BL135" s="17" t="s">
        <v>84</v>
      </c>
      <c r="BM135" s="230" t="s">
        <v>684</v>
      </c>
    </row>
    <row r="136" s="2" customFormat="1">
      <c r="A136" s="38"/>
      <c r="B136" s="39"/>
      <c r="C136" s="40"/>
      <c r="D136" s="232" t="s">
        <v>173</v>
      </c>
      <c r="E136" s="40"/>
      <c r="F136" s="233" t="s">
        <v>683</v>
      </c>
      <c r="G136" s="40"/>
      <c r="H136" s="40"/>
      <c r="I136" s="234"/>
      <c r="J136" s="40"/>
      <c r="K136" s="40"/>
      <c r="L136" s="44"/>
      <c r="M136" s="235"/>
      <c r="N136" s="236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173</v>
      </c>
      <c r="AU136" s="17" t="s">
        <v>84</v>
      </c>
    </row>
    <row r="137" s="2" customFormat="1" ht="16.5" customHeight="1">
      <c r="A137" s="38"/>
      <c r="B137" s="39"/>
      <c r="C137" s="219" t="s">
        <v>243</v>
      </c>
      <c r="D137" s="219" t="s">
        <v>166</v>
      </c>
      <c r="E137" s="220" t="s">
        <v>685</v>
      </c>
      <c r="F137" s="221" t="s">
        <v>686</v>
      </c>
      <c r="G137" s="222" t="s">
        <v>283</v>
      </c>
      <c r="H137" s="223">
        <v>1</v>
      </c>
      <c r="I137" s="224"/>
      <c r="J137" s="225">
        <f>ROUND(I137*H137,2)</f>
        <v>0</v>
      </c>
      <c r="K137" s="221" t="s">
        <v>170</v>
      </c>
      <c r="L137" s="44"/>
      <c r="M137" s="226" t="s">
        <v>1</v>
      </c>
      <c r="N137" s="227" t="s">
        <v>41</v>
      </c>
      <c r="O137" s="91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84</v>
      </c>
      <c r="AT137" s="230" t="s">
        <v>166</v>
      </c>
      <c r="AU137" s="230" t="s">
        <v>84</v>
      </c>
      <c r="AY137" s="17" t="s">
        <v>163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84</v>
      </c>
      <c r="BK137" s="231">
        <f>ROUND(I137*H137,2)</f>
        <v>0</v>
      </c>
      <c r="BL137" s="17" t="s">
        <v>84</v>
      </c>
      <c r="BM137" s="230" t="s">
        <v>687</v>
      </c>
    </row>
    <row r="138" s="2" customFormat="1">
      <c r="A138" s="38"/>
      <c r="B138" s="39"/>
      <c r="C138" s="40"/>
      <c r="D138" s="232" t="s">
        <v>173</v>
      </c>
      <c r="E138" s="40"/>
      <c r="F138" s="233" t="s">
        <v>688</v>
      </c>
      <c r="G138" s="40"/>
      <c r="H138" s="40"/>
      <c r="I138" s="234"/>
      <c r="J138" s="40"/>
      <c r="K138" s="40"/>
      <c r="L138" s="44"/>
      <c r="M138" s="235"/>
      <c r="N138" s="236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173</v>
      </c>
      <c r="AU138" s="17" t="s">
        <v>84</v>
      </c>
    </row>
    <row r="139" s="2" customFormat="1" ht="16.5" customHeight="1">
      <c r="A139" s="38"/>
      <c r="B139" s="39"/>
      <c r="C139" s="219" t="s">
        <v>252</v>
      </c>
      <c r="D139" s="219" t="s">
        <v>166</v>
      </c>
      <c r="E139" s="220" t="s">
        <v>689</v>
      </c>
      <c r="F139" s="221" t="s">
        <v>690</v>
      </c>
      <c r="G139" s="222" t="s">
        <v>283</v>
      </c>
      <c r="H139" s="223">
        <v>1</v>
      </c>
      <c r="I139" s="224"/>
      <c r="J139" s="225">
        <f>ROUND(I139*H139,2)</f>
        <v>0</v>
      </c>
      <c r="K139" s="221" t="s">
        <v>170</v>
      </c>
      <c r="L139" s="44"/>
      <c r="M139" s="226" t="s">
        <v>1</v>
      </c>
      <c r="N139" s="227" t="s">
        <v>41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84</v>
      </c>
      <c r="AT139" s="230" t="s">
        <v>166</v>
      </c>
      <c r="AU139" s="230" t="s">
        <v>84</v>
      </c>
      <c r="AY139" s="17" t="s">
        <v>163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84</v>
      </c>
      <c r="BK139" s="231">
        <f>ROUND(I139*H139,2)</f>
        <v>0</v>
      </c>
      <c r="BL139" s="17" t="s">
        <v>84</v>
      </c>
      <c r="BM139" s="230" t="s">
        <v>691</v>
      </c>
    </row>
    <row r="140" s="2" customFormat="1">
      <c r="A140" s="38"/>
      <c r="B140" s="39"/>
      <c r="C140" s="40"/>
      <c r="D140" s="232" t="s">
        <v>173</v>
      </c>
      <c r="E140" s="40"/>
      <c r="F140" s="233" t="s">
        <v>690</v>
      </c>
      <c r="G140" s="40"/>
      <c r="H140" s="40"/>
      <c r="I140" s="234"/>
      <c r="J140" s="40"/>
      <c r="K140" s="40"/>
      <c r="L140" s="44"/>
      <c r="M140" s="235"/>
      <c r="N140" s="236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173</v>
      </c>
      <c r="AU140" s="17" t="s">
        <v>84</v>
      </c>
    </row>
    <row r="141" s="2" customFormat="1" ht="16.5" customHeight="1">
      <c r="A141" s="38"/>
      <c r="B141" s="39"/>
      <c r="C141" s="219" t="s">
        <v>8</v>
      </c>
      <c r="D141" s="219" t="s">
        <v>166</v>
      </c>
      <c r="E141" s="220" t="s">
        <v>692</v>
      </c>
      <c r="F141" s="221" t="s">
        <v>693</v>
      </c>
      <c r="G141" s="222" t="s">
        <v>283</v>
      </c>
      <c r="H141" s="223">
        <v>1</v>
      </c>
      <c r="I141" s="224"/>
      <c r="J141" s="225">
        <f>ROUND(I141*H141,2)</f>
        <v>0</v>
      </c>
      <c r="K141" s="221" t="s">
        <v>170</v>
      </c>
      <c r="L141" s="44"/>
      <c r="M141" s="226" t="s">
        <v>1</v>
      </c>
      <c r="N141" s="227" t="s">
        <v>41</v>
      </c>
      <c r="O141" s="91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0" t="s">
        <v>84</v>
      </c>
      <c r="AT141" s="230" t="s">
        <v>166</v>
      </c>
      <c r="AU141" s="230" t="s">
        <v>84</v>
      </c>
      <c r="AY141" s="17" t="s">
        <v>163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84</v>
      </c>
      <c r="BK141" s="231">
        <f>ROUND(I141*H141,2)</f>
        <v>0</v>
      </c>
      <c r="BL141" s="17" t="s">
        <v>84</v>
      </c>
      <c r="BM141" s="230" t="s">
        <v>694</v>
      </c>
    </row>
    <row r="142" s="2" customFormat="1">
      <c r="A142" s="38"/>
      <c r="B142" s="39"/>
      <c r="C142" s="40"/>
      <c r="D142" s="232" t="s">
        <v>173</v>
      </c>
      <c r="E142" s="40"/>
      <c r="F142" s="233" t="s">
        <v>693</v>
      </c>
      <c r="G142" s="40"/>
      <c r="H142" s="40"/>
      <c r="I142" s="234"/>
      <c r="J142" s="40"/>
      <c r="K142" s="40"/>
      <c r="L142" s="44"/>
      <c r="M142" s="235"/>
      <c r="N142" s="236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173</v>
      </c>
      <c r="AU142" s="17" t="s">
        <v>84</v>
      </c>
    </row>
    <row r="143" s="2" customFormat="1" ht="16.5" customHeight="1">
      <c r="A143" s="38"/>
      <c r="B143" s="39"/>
      <c r="C143" s="219" t="s">
        <v>265</v>
      </c>
      <c r="D143" s="219" t="s">
        <v>166</v>
      </c>
      <c r="E143" s="220" t="s">
        <v>695</v>
      </c>
      <c r="F143" s="221" t="s">
        <v>696</v>
      </c>
      <c r="G143" s="222" t="s">
        <v>283</v>
      </c>
      <c r="H143" s="223">
        <v>1</v>
      </c>
      <c r="I143" s="224"/>
      <c r="J143" s="225">
        <f>ROUND(I143*H143,2)</f>
        <v>0</v>
      </c>
      <c r="K143" s="221" t="s">
        <v>170</v>
      </c>
      <c r="L143" s="44"/>
      <c r="M143" s="226" t="s">
        <v>1</v>
      </c>
      <c r="N143" s="227" t="s">
        <v>41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84</v>
      </c>
      <c r="AT143" s="230" t="s">
        <v>166</v>
      </c>
      <c r="AU143" s="230" t="s">
        <v>84</v>
      </c>
      <c r="AY143" s="17" t="s">
        <v>163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84</v>
      </c>
      <c r="BK143" s="231">
        <f>ROUND(I143*H143,2)</f>
        <v>0</v>
      </c>
      <c r="BL143" s="17" t="s">
        <v>84</v>
      </c>
      <c r="BM143" s="230" t="s">
        <v>697</v>
      </c>
    </row>
    <row r="144" s="2" customFormat="1">
      <c r="A144" s="38"/>
      <c r="B144" s="39"/>
      <c r="C144" s="40"/>
      <c r="D144" s="232" t="s">
        <v>173</v>
      </c>
      <c r="E144" s="40"/>
      <c r="F144" s="233" t="s">
        <v>696</v>
      </c>
      <c r="G144" s="40"/>
      <c r="H144" s="40"/>
      <c r="I144" s="234"/>
      <c r="J144" s="40"/>
      <c r="K144" s="40"/>
      <c r="L144" s="44"/>
      <c r="M144" s="235"/>
      <c r="N144" s="236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173</v>
      </c>
      <c r="AU144" s="17" t="s">
        <v>84</v>
      </c>
    </row>
    <row r="145" s="2" customFormat="1" ht="16.5" customHeight="1">
      <c r="A145" s="38"/>
      <c r="B145" s="39"/>
      <c r="C145" s="219" t="s">
        <v>273</v>
      </c>
      <c r="D145" s="219" t="s">
        <v>166</v>
      </c>
      <c r="E145" s="220" t="s">
        <v>698</v>
      </c>
      <c r="F145" s="221" t="s">
        <v>699</v>
      </c>
      <c r="G145" s="222" t="s">
        <v>283</v>
      </c>
      <c r="H145" s="223">
        <v>1</v>
      </c>
      <c r="I145" s="224"/>
      <c r="J145" s="225">
        <f>ROUND(I145*H145,2)</f>
        <v>0</v>
      </c>
      <c r="K145" s="221" t="s">
        <v>170</v>
      </c>
      <c r="L145" s="44"/>
      <c r="M145" s="226" t="s">
        <v>1</v>
      </c>
      <c r="N145" s="227" t="s">
        <v>41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84</v>
      </c>
      <c r="AT145" s="230" t="s">
        <v>166</v>
      </c>
      <c r="AU145" s="230" t="s">
        <v>84</v>
      </c>
      <c r="AY145" s="17" t="s">
        <v>163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84</v>
      </c>
      <c r="BK145" s="231">
        <f>ROUND(I145*H145,2)</f>
        <v>0</v>
      </c>
      <c r="BL145" s="17" t="s">
        <v>84</v>
      </c>
      <c r="BM145" s="230" t="s">
        <v>700</v>
      </c>
    </row>
    <row r="146" s="2" customFormat="1">
      <c r="A146" s="38"/>
      <c r="B146" s="39"/>
      <c r="C146" s="40"/>
      <c r="D146" s="232" t="s">
        <v>173</v>
      </c>
      <c r="E146" s="40"/>
      <c r="F146" s="233" t="s">
        <v>701</v>
      </c>
      <c r="G146" s="40"/>
      <c r="H146" s="40"/>
      <c r="I146" s="234"/>
      <c r="J146" s="40"/>
      <c r="K146" s="40"/>
      <c r="L146" s="44"/>
      <c r="M146" s="235"/>
      <c r="N146" s="236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173</v>
      </c>
      <c r="AU146" s="17" t="s">
        <v>84</v>
      </c>
    </row>
    <row r="147" s="2" customFormat="1" ht="16.5" customHeight="1">
      <c r="A147" s="38"/>
      <c r="B147" s="39"/>
      <c r="C147" s="219" t="s">
        <v>280</v>
      </c>
      <c r="D147" s="219" t="s">
        <v>166</v>
      </c>
      <c r="E147" s="220" t="s">
        <v>702</v>
      </c>
      <c r="F147" s="221" t="s">
        <v>703</v>
      </c>
      <c r="G147" s="222" t="s">
        <v>283</v>
      </c>
      <c r="H147" s="223">
        <v>1</v>
      </c>
      <c r="I147" s="224"/>
      <c r="J147" s="225">
        <f>ROUND(I147*H147,2)</f>
        <v>0</v>
      </c>
      <c r="K147" s="221" t="s">
        <v>170</v>
      </c>
      <c r="L147" s="44"/>
      <c r="M147" s="226" t="s">
        <v>1</v>
      </c>
      <c r="N147" s="227" t="s">
        <v>41</v>
      </c>
      <c r="O147" s="91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84</v>
      </c>
      <c r="AT147" s="230" t="s">
        <v>166</v>
      </c>
      <c r="AU147" s="230" t="s">
        <v>84</v>
      </c>
      <c r="AY147" s="17" t="s">
        <v>163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84</v>
      </c>
      <c r="BK147" s="231">
        <f>ROUND(I147*H147,2)</f>
        <v>0</v>
      </c>
      <c r="BL147" s="17" t="s">
        <v>84</v>
      </c>
      <c r="BM147" s="230" t="s">
        <v>704</v>
      </c>
    </row>
    <row r="148" s="2" customFormat="1">
      <c r="A148" s="38"/>
      <c r="B148" s="39"/>
      <c r="C148" s="40"/>
      <c r="D148" s="232" t="s">
        <v>173</v>
      </c>
      <c r="E148" s="40"/>
      <c r="F148" s="233" t="s">
        <v>705</v>
      </c>
      <c r="G148" s="40"/>
      <c r="H148" s="40"/>
      <c r="I148" s="234"/>
      <c r="J148" s="40"/>
      <c r="K148" s="40"/>
      <c r="L148" s="44"/>
      <c r="M148" s="235"/>
      <c r="N148" s="236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173</v>
      </c>
      <c r="AU148" s="17" t="s">
        <v>84</v>
      </c>
    </row>
    <row r="149" s="2" customFormat="1" ht="16.5" customHeight="1">
      <c r="A149" s="38"/>
      <c r="B149" s="39"/>
      <c r="C149" s="219" t="s">
        <v>286</v>
      </c>
      <c r="D149" s="219" t="s">
        <v>166</v>
      </c>
      <c r="E149" s="220" t="s">
        <v>706</v>
      </c>
      <c r="F149" s="221" t="s">
        <v>707</v>
      </c>
      <c r="G149" s="222" t="s">
        <v>283</v>
      </c>
      <c r="H149" s="223">
        <v>4</v>
      </c>
      <c r="I149" s="224"/>
      <c r="J149" s="225">
        <f>ROUND(I149*H149,2)</f>
        <v>0</v>
      </c>
      <c r="K149" s="221" t="s">
        <v>170</v>
      </c>
      <c r="L149" s="44"/>
      <c r="M149" s="226" t="s">
        <v>1</v>
      </c>
      <c r="N149" s="227" t="s">
        <v>41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84</v>
      </c>
      <c r="AT149" s="230" t="s">
        <v>166</v>
      </c>
      <c r="AU149" s="230" t="s">
        <v>84</v>
      </c>
      <c r="AY149" s="17" t="s">
        <v>163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84</v>
      </c>
      <c r="BK149" s="231">
        <f>ROUND(I149*H149,2)</f>
        <v>0</v>
      </c>
      <c r="BL149" s="17" t="s">
        <v>84</v>
      </c>
      <c r="BM149" s="230" t="s">
        <v>708</v>
      </c>
    </row>
    <row r="150" s="2" customFormat="1">
      <c r="A150" s="38"/>
      <c r="B150" s="39"/>
      <c r="C150" s="40"/>
      <c r="D150" s="232" t="s">
        <v>173</v>
      </c>
      <c r="E150" s="40"/>
      <c r="F150" s="233" t="s">
        <v>707</v>
      </c>
      <c r="G150" s="40"/>
      <c r="H150" s="40"/>
      <c r="I150" s="234"/>
      <c r="J150" s="40"/>
      <c r="K150" s="40"/>
      <c r="L150" s="44"/>
      <c r="M150" s="235"/>
      <c r="N150" s="236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173</v>
      </c>
      <c r="AU150" s="17" t="s">
        <v>84</v>
      </c>
    </row>
    <row r="151" s="2" customFormat="1" ht="16.5" customHeight="1">
      <c r="A151" s="38"/>
      <c r="B151" s="39"/>
      <c r="C151" s="219" t="s">
        <v>301</v>
      </c>
      <c r="D151" s="219" t="s">
        <v>166</v>
      </c>
      <c r="E151" s="220" t="s">
        <v>709</v>
      </c>
      <c r="F151" s="221" t="s">
        <v>710</v>
      </c>
      <c r="G151" s="222" t="s">
        <v>283</v>
      </c>
      <c r="H151" s="223">
        <v>4</v>
      </c>
      <c r="I151" s="224"/>
      <c r="J151" s="225">
        <f>ROUND(I151*H151,2)</f>
        <v>0</v>
      </c>
      <c r="K151" s="221" t="s">
        <v>170</v>
      </c>
      <c r="L151" s="44"/>
      <c r="M151" s="226" t="s">
        <v>1</v>
      </c>
      <c r="N151" s="227" t="s">
        <v>41</v>
      </c>
      <c r="O151" s="91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84</v>
      </c>
      <c r="AT151" s="230" t="s">
        <v>166</v>
      </c>
      <c r="AU151" s="230" t="s">
        <v>84</v>
      </c>
      <c r="AY151" s="17" t="s">
        <v>163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84</v>
      </c>
      <c r="BK151" s="231">
        <f>ROUND(I151*H151,2)</f>
        <v>0</v>
      </c>
      <c r="BL151" s="17" t="s">
        <v>84</v>
      </c>
      <c r="BM151" s="230" t="s">
        <v>711</v>
      </c>
    </row>
    <row r="152" s="2" customFormat="1">
      <c r="A152" s="38"/>
      <c r="B152" s="39"/>
      <c r="C152" s="40"/>
      <c r="D152" s="232" t="s">
        <v>173</v>
      </c>
      <c r="E152" s="40"/>
      <c r="F152" s="233" t="s">
        <v>712</v>
      </c>
      <c r="G152" s="40"/>
      <c r="H152" s="40"/>
      <c r="I152" s="234"/>
      <c r="J152" s="40"/>
      <c r="K152" s="40"/>
      <c r="L152" s="44"/>
      <c r="M152" s="235"/>
      <c r="N152" s="236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173</v>
      </c>
      <c r="AU152" s="17" t="s">
        <v>84</v>
      </c>
    </row>
    <row r="153" s="2" customFormat="1" ht="16.5" customHeight="1">
      <c r="A153" s="38"/>
      <c r="B153" s="39"/>
      <c r="C153" s="219" t="s">
        <v>310</v>
      </c>
      <c r="D153" s="219" t="s">
        <v>166</v>
      </c>
      <c r="E153" s="220" t="s">
        <v>713</v>
      </c>
      <c r="F153" s="221" t="s">
        <v>714</v>
      </c>
      <c r="G153" s="222" t="s">
        <v>283</v>
      </c>
      <c r="H153" s="223">
        <v>4</v>
      </c>
      <c r="I153" s="224"/>
      <c r="J153" s="225">
        <f>ROUND(I153*H153,2)</f>
        <v>0</v>
      </c>
      <c r="K153" s="221" t="s">
        <v>170</v>
      </c>
      <c r="L153" s="44"/>
      <c r="M153" s="226" t="s">
        <v>1</v>
      </c>
      <c r="N153" s="227" t="s">
        <v>41</v>
      </c>
      <c r="O153" s="91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84</v>
      </c>
      <c r="AT153" s="230" t="s">
        <v>166</v>
      </c>
      <c r="AU153" s="230" t="s">
        <v>84</v>
      </c>
      <c r="AY153" s="17" t="s">
        <v>163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84</v>
      </c>
      <c r="BK153" s="231">
        <f>ROUND(I153*H153,2)</f>
        <v>0</v>
      </c>
      <c r="BL153" s="17" t="s">
        <v>84</v>
      </c>
      <c r="BM153" s="230" t="s">
        <v>715</v>
      </c>
    </row>
    <row r="154" s="2" customFormat="1">
      <c r="A154" s="38"/>
      <c r="B154" s="39"/>
      <c r="C154" s="40"/>
      <c r="D154" s="232" t="s">
        <v>173</v>
      </c>
      <c r="E154" s="40"/>
      <c r="F154" s="233" t="s">
        <v>716</v>
      </c>
      <c r="G154" s="40"/>
      <c r="H154" s="40"/>
      <c r="I154" s="234"/>
      <c r="J154" s="40"/>
      <c r="K154" s="40"/>
      <c r="L154" s="44"/>
      <c r="M154" s="235"/>
      <c r="N154" s="236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173</v>
      </c>
      <c r="AU154" s="17" t="s">
        <v>84</v>
      </c>
    </row>
    <row r="155" s="2" customFormat="1" ht="16.5" customHeight="1">
      <c r="A155" s="38"/>
      <c r="B155" s="39"/>
      <c r="C155" s="219" t="s">
        <v>316</v>
      </c>
      <c r="D155" s="219" t="s">
        <v>166</v>
      </c>
      <c r="E155" s="220" t="s">
        <v>717</v>
      </c>
      <c r="F155" s="221" t="s">
        <v>718</v>
      </c>
      <c r="G155" s="222" t="s">
        <v>283</v>
      </c>
      <c r="H155" s="223">
        <v>4</v>
      </c>
      <c r="I155" s="224"/>
      <c r="J155" s="225">
        <f>ROUND(I155*H155,2)</f>
        <v>0</v>
      </c>
      <c r="K155" s="221" t="s">
        <v>170</v>
      </c>
      <c r="L155" s="44"/>
      <c r="M155" s="226" t="s">
        <v>1</v>
      </c>
      <c r="N155" s="227" t="s">
        <v>41</v>
      </c>
      <c r="O155" s="91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84</v>
      </c>
      <c r="AT155" s="230" t="s">
        <v>166</v>
      </c>
      <c r="AU155" s="230" t="s">
        <v>84</v>
      </c>
      <c r="AY155" s="17" t="s">
        <v>163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84</v>
      </c>
      <c r="BK155" s="231">
        <f>ROUND(I155*H155,2)</f>
        <v>0</v>
      </c>
      <c r="BL155" s="17" t="s">
        <v>84</v>
      </c>
      <c r="BM155" s="230" t="s">
        <v>719</v>
      </c>
    </row>
    <row r="156" s="2" customFormat="1">
      <c r="A156" s="38"/>
      <c r="B156" s="39"/>
      <c r="C156" s="40"/>
      <c r="D156" s="232" t="s">
        <v>173</v>
      </c>
      <c r="E156" s="40"/>
      <c r="F156" s="233" t="s">
        <v>720</v>
      </c>
      <c r="G156" s="40"/>
      <c r="H156" s="40"/>
      <c r="I156" s="234"/>
      <c r="J156" s="40"/>
      <c r="K156" s="40"/>
      <c r="L156" s="44"/>
      <c r="M156" s="235"/>
      <c r="N156" s="236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173</v>
      </c>
      <c r="AU156" s="17" t="s">
        <v>84</v>
      </c>
    </row>
    <row r="157" s="2" customFormat="1" ht="16.5" customHeight="1">
      <c r="A157" s="38"/>
      <c r="B157" s="39"/>
      <c r="C157" s="219" t="s">
        <v>321</v>
      </c>
      <c r="D157" s="219" t="s">
        <v>166</v>
      </c>
      <c r="E157" s="220" t="s">
        <v>721</v>
      </c>
      <c r="F157" s="221" t="s">
        <v>722</v>
      </c>
      <c r="G157" s="222" t="s">
        <v>283</v>
      </c>
      <c r="H157" s="223">
        <v>1</v>
      </c>
      <c r="I157" s="224"/>
      <c r="J157" s="225">
        <f>ROUND(I157*H157,2)</f>
        <v>0</v>
      </c>
      <c r="K157" s="221" t="s">
        <v>170</v>
      </c>
      <c r="L157" s="44"/>
      <c r="M157" s="226" t="s">
        <v>1</v>
      </c>
      <c r="N157" s="227" t="s">
        <v>41</v>
      </c>
      <c r="O157" s="91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0" t="s">
        <v>84</v>
      </c>
      <c r="AT157" s="230" t="s">
        <v>166</v>
      </c>
      <c r="AU157" s="230" t="s">
        <v>84</v>
      </c>
      <c r="AY157" s="17" t="s">
        <v>163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84</v>
      </c>
      <c r="BK157" s="231">
        <f>ROUND(I157*H157,2)</f>
        <v>0</v>
      </c>
      <c r="BL157" s="17" t="s">
        <v>84</v>
      </c>
      <c r="BM157" s="230" t="s">
        <v>723</v>
      </c>
    </row>
    <row r="158" s="2" customFormat="1">
      <c r="A158" s="38"/>
      <c r="B158" s="39"/>
      <c r="C158" s="40"/>
      <c r="D158" s="232" t="s">
        <v>173</v>
      </c>
      <c r="E158" s="40"/>
      <c r="F158" s="233" t="s">
        <v>722</v>
      </c>
      <c r="G158" s="40"/>
      <c r="H158" s="40"/>
      <c r="I158" s="234"/>
      <c r="J158" s="40"/>
      <c r="K158" s="40"/>
      <c r="L158" s="44"/>
      <c r="M158" s="235"/>
      <c r="N158" s="236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173</v>
      </c>
      <c r="AU158" s="17" t="s">
        <v>84</v>
      </c>
    </row>
    <row r="159" s="2" customFormat="1" ht="16.5" customHeight="1">
      <c r="A159" s="38"/>
      <c r="B159" s="39"/>
      <c r="C159" s="219" t="s">
        <v>7</v>
      </c>
      <c r="D159" s="219" t="s">
        <v>166</v>
      </c>
      <c r="E159" s="220" t="s">
        <v>724</v>
      </c>
      <c r="F159" s="221" t="s">
        <v>725</v>
      </c>
      <c r="G159" s="222" t="s">
        <v>283</v>
      </c>
      <c r="H159" s="223">
        <v>1</v>
      </c>
      <c r="I159" s="224"/>
      <c r="J159" s="225">
        <f>ROUND(I159*H159,2)</f>
        <v>0</v>
      </c>
      <c r="K159" s="221" t="s">
        <v>170</v>
      </c>
      <c r="L159" s="44"/>
      <c r="M159" s="226" t="s">
        <v>1</v>
      </c>
      <c r="N159" s="227" t="s">
        <v>41</v>
      </c>
      <c r="O159" s="91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0" t="s">
        <v>84</v>
      </c>
      <c r="AT159" s="230" t="s">
        <v>166</v>
      </c>
      <c r="AU159" s="230" t="s">
        <v>84</v>
      </c>
      <c r="AY159" s="17" t="s">
        <v>163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7" t="s">
        <v>84</v>
      </c>
      <c r="BK159" s="231">
        <f>ROUND(I159*H159,2)</f>
        <v>0</v>
      </c>
      <c r="BL159" s="17" t="s">
        <v>84</v>
      </c>
      <c r="BM159" s="230" t="s">
        <v>726</v>
      </c>
    </row>
    <row r="160" s="2" customFormat="1">
      <c r="A160" s="38"/>
      <c r="B160" s="39"/>
      <c r="C160" s="40"/>
      <c r="D160" s="232" t="s">
        <v>173</v>
      </c>
      <c r="E160" s="40"/>
      <c r="F160" s="233" t="s">
        <v>727</v>
      </c>
      <c r="G160" s="40"/>
      <c r="H160" s="40"/>
      <c r="I160" s="234"/>
      <c r="J160" s="40"/>
      <c r="K160" s="40"/>
      <c r="L160" s="44"/>
      <c r="M160" s="286"/>
      <c r="N160" s="287"/>
      <c r="O160" s="288"/>
      <c r="P160" s="288"/>
      <c r="Q160" s="288"/>
      <c r="R160" s="288"/>
      <c r="S160" s="288"/>
      <c r="T160" s="289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173</v>
      </c>
      <c r="AU160" s="17" t="s">
        <v>84</v>
      </c>
    </row>
    <row r="161" s="2" customFormat="1" ht="6.96" customHeight="1">
      <c r="A161" s="38"/>
      <c r="B161" s="66"/>
      <c r="C161" s="67"/>
      <c r="D161" s="67"/>
      <c r="E161" s="67"/>
      <c r="F161" s="67"/>
      <c r="G161" s="67"/>
      <c r="H161" s="67"/>
      <c r="I161" s="67"/>
      <c r="J161" s="67"/>
      <c r="K161" s="67"/>
      <c r="L161" s="44"/>
      <c r="M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</sheetData>
  <sheetProtection sheet="1" autoFilter="0" formatColumns="0" formatRows="0" objects="1" scenarios="1" spinCount="100000" saltValue="xrRsoBGpPYfroKvTaeVBEonCHFgfrSK2mI2T9hTnKT3fiYHYbC72BJ+Q9cfTExVtN9nqd7N2tNSgkJ4hDwlSww==" hashValue="LNAps3cfB3bAk/9SlbYL7qcTTLFmS7PF8JLFQSpDp2BN6AoRkIkBNwahV139xlgX5JWGfbEHeZeA+bUxm+TPbg==" algorithmName="SHA-512" password="CC35"/>
  <autoFilter ref="C116:K16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86</v>
      </c>
    </row>
    <row r="4" hidden="1" s="1" customFormat="1" ht="24.96" customHeight="1">
      <c r="B4" s="20"/>
      <c r="D4" s="139" t="s">
        <v>103</v>
      </c>
      <c r="L4" s="20"/>
      <c r="M4" s="140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1" t="s">
        <v>16</v>
      </c>
      <c r="L6" s="20"/>
    </row>
    <row r="7" hidden="1" s="1" customFormat="1" ht="16.5" customHeight="1">
      <c r="B7" s="20"/>
      <c r="E7" s="142" t="str">
        <f>'Rekapitulace stavby'!K6</f>
        <v>Oprava trati v úseku Bojkovice – Slavičín</v>
      </c>
      <c r="F7" s="141"/>
      <c r="G7" s="141"/>
      <c r="H7" s="141"/>
      <c r="L7" s="20"/>
    </row>
    <row r="8" hidden="1" s="2" customFormat="1" ht="12" customHeight="1">
      <c r="A8" s="38"/>
      <c r="B8" s="44"/>
      <c r="C8" s="38"/>
      <c r="D8" s="141" t="s">
        <v>116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3" t="s">
        <v>728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4. 1. 2024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4" t="s">
        <v>27</v>
      </c>
      <c r="F15" s="38"/>
      <c r="G15" s="38"/>
      <c r="H15" s="38"/>
      <c r="I15" s="141" t="s">
        <v>28</v>
      </c>
      <c r="J15" s="144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1" t="s">
        <v>30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1" t="s">
        <v>32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28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1" t="s">
        <v>34</v>
      </c>
      <c r="E23" s="38"/>
      <c r="F23" s="38"/>
      <c r="G23" s="38"/>
      <c r="H23" s="38"/>
      <c r="I23" s="141" t="s">
        <v>25</v>
      </c>
      <c r="J23" s="144" t="s">
        <v>26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4" t="s">
        <v>27</v>
      </c>
      <c r="F24" s="38"/>
      <c r="G24" s="38"/>
      <c r="H24" s="38"/>
      <c r="I24" s="141" t="s">
        <v>28</v>
      </c>
      <c r="J24" s="144" t="s">
        <v>29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152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3" t="s">
        <v>38</v>
      </c>
      <c r="G32" s="38"/>
      <c r="H32" s="38"/>
      <c r="I32" s="153" t="s">
        <v>37</v>
      </c>
      <c r="J32" s="153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4" t="s">
        <v>40</v>
      </c>
      <c r="E33" s="141" t="s">
        <v>41</v>
      </c>
      <c r="F33" s="155">
        <f>ROUND((SUM(BE117:BE135)),  2)</f>
        <v>0</v>
      </c>
      <c r="G33" s="38"/>
      <c r="H33" s="38"/>
      <c r="I33" s="156">
        <v>0.20999999999999999</v>
      </c>
      <c r="J33" s="155">
        <f>ROUND(((SUM(BE117:BE135))*I33),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1" t="s">
        <v>42</v>
      </c>
      <c r="F34" s="155">
        <f>ROUND((SUM(BF117:BF135)),  2)</f>
        <v>0</v>
      </c>
      <c r="G34" s="38"/>
      <c r="H34" s="38"/>
      <c r="I34" s="156">
        <v>0.12</v>
      </c>
      <c r="J34" s="155">
        <f>ROUND(((SUM(BF117:BF135))*I34),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43</v>
      </c>
      <c r="F35" s="155">
        <f>ROUND((SUM(BG117:BG135)),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44</v>
      </c>
      <c r="F36" s="155">
        <f>ROUND((SUM(BH117:BH135)),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45</v>
      </c>
      <c r="F37" s="155">
        <f>ROUND((SUM(BI117:BI135)),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5" t="str">
        <f>E7</f>
        <v>Oprava trati v úseku Bojkovice – Slavičín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4. 1. 2024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železnic s.o.</v>
      </c>
      <c r="G91" s="40"/>
      <c r="H91" s="40"/>
      <c r="I91" s="32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Správa železnic s.o.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6" t="s">
        <v>140</v>
      </c>
      <c r="D94" s="177"/>
      <c r="E94" s="177"/>
      <c r="F94" s="177"/>
      <c r="G94" s="177"/>
      <c r="H94" s="177"/>
      <c r="I94" s="177"/>
      <c r="J94" s="178" t="s">
        <v>141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9" t="s">
        <v>142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hidden="1" s="9" customFormat="1" ht="24.96" customHeight="1">
      <c r="A97" s="9"/>
      <c r="B97" s="180"/>
      <c r="C97" s="181"/>
      <c r="D97" s="182" t="s">
        <v>729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hidden="1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/>
    <row r="101" hidden="1"/>
    <row r="102" hidden="1"/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148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5" t="str">
        <f>E7</f>
        <v>Oprava trati v úseku Bojkovice – Slavičín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VON - Vedlejší a ostatní náklady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4. 1. 2024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Správa železnic s.o.</v>
      </c>
      <c r="G113" s="40"/>
      <c r="H113" s="40"/>
      <c r="I113" s="32" t="s">
        <v>32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30</v>
      </c>
      <c r="D114" s="40"/>
      <c r="E114" s="40"/>
      <c r="F114" s="27" t="str">
        <f>IF(E18="","",E18)</f>
        <v>Vyplň údaj</v>
      </c>
      <c r="G114" s="40"/>
      <c r="H114" s="40"/>
      <c r="I114" s="32" t="s">
        <v>34</v>
      </c>
      <c r="J114" s="36" t="str">
        <f>E24</f>
        <v>Správa železnic s.o.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2"/>
      <c r="B116" s="193"/>
      <c r="C116" s="194" t="s">
        <v>149</v>
      </c>
      <c r="D116" s="195" t="s">
        <v>61</v>
      </c>
      <c r="E116" s="195" t="s">
        <v>57</v>
      </c>
      <c r="F116" s="195" t="s">
        <v>58</v>
      </c>
      <c r="G116" s="195" t="s">
        <v>150</v>
      </c>
      <c r="H116" s="195" t="s">
        <v>151</v>
      </c>
      <c r="I116" s="195" t="s">
        <v>152</v>
      </c>
      <c r="J116" s="195" t="s">
        <v>141</v>
      </c>
      <c r="K116" s="196" t="s">
        <v>153</v>
      </c>
      <c r="L116" s="197"/>
      <c r="M116" s="100" t="s">
        <v>1</v>
      </c>
      <c r="N116" s="101" t="s">
        <v>40</v>
      </c>
      <c r="O116" s="101" t="s">
        <v>154</v>
      </c>
      <c r="P116" s="101" t="s">
        <v>155</v>
      </c>
      <c r="Q116" s="101" t="s">
        <v>156</v>
      </c>
      <c r="R116" s="101" t="s">
        <v>157</v>
      </c>
      <c r="S116" s="101" t="s">
        <v>158</v>
      </c>
      <c r="T116" s="102" t="s">
        <v>159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8"/>
      <c r="B117" s="39"/>
      <c r="C117" s="107" t="s">
        <v>160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143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75</v>
      </c>
      <c r="E118" s="206" t="s">
        <v>730</v>
      </c>
      <c r="F118" s="206" t="s">
        <v>731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SUM(P119:P135)</f>
        <v>0</v>
      </c>
      <c r="Q118" s="211"/>
      <c r="R118" s="212">
        <f>SUM(R119:R135)</f>
        <v>0</v>
      </c>
      <c r="S118" s="211"/>
      <c r="T118" s="213">
        <f>SUM(T119:T135)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164</v>
      </c>
      <c r="AT118" s="215" t="s">
        <v>75</v>
      </c>
      <c r="AU118" s="215" t="s">
        <v>76</v>
      </c>
      <c r="AY118" s="214" t="s">
        <v>163</v>
      </c>
      <c r="BK118" s="216">
        <f>SUM(BK119:BK135)</f>
        <v>0</v>
      </c>
    </row>
    <row r="119" s="2" customFormat="1" ht="16.5" customHeight="1">
      <c r="A119" s="38"/>
      <c r="B119" s="39"/>
      <c r="C119" s="219" t="s">
        <v>84</v>
      </c>
      <c r="D119" s="219" t="s">
        <v>166</v>
      </c>
      <c r="E119" s="220" t="s">
        <v>732</v>
      </c>
      <c r="F119" s="221" t="s">
        <v>733</v>
      </c>
      <c r="G119" s="222" t="s">
        <v>283</v>
      </c>
      <c r="H119" s="223">
        <v>1</v>
      </c>
      <c r="I119" s="224"/>
      <c r="J119" s="225">
        <f>ROUND(I119*H119,2)</f>
        <v>0</v>
      </c>
      <c r="K119" s="221" t="s">
        <v>170</v>
      </c>
      <c r="L119" s="44"/>
      <c r="M119" s="226" t="s">
        <v>1</v>
      </c>
      <c r="N119" s="227" t="s">
        <v>41</v>
      </c>
      <c r="O119" s="91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0" t="s">
        <v>171</v>
      </c>
      <c r="AT119" s="230" t="s">
        <v>166</v>
      </c>
      <c r="AU119" s="230" t="s">
        <v>84</v>
      </c>
      <c r="AY119" s="17" t="s">
        <v>163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7" t="s">
        <v>84</v>
      </c>
      <c r="BK119" s="231">
        <f>ROUND(I119*H119,2)</f>
        <v>0</v>
      </c>
      <c r="BL119" s="17" t="s">
        <v>171</v>
      </c>
      <c r="BM119" s="230" t="s">
        <v>734</v>
      </c>
    </row>
    <row r="120" s="2" customFormat="1">
      <c r="A120" s="38"/>
      <c r="B120" s="39"/>
      <c r="C120" s="40"/>
      <c r="D120" s="232" t="s">
        <v>173</v>
      </c>
      <c r="E120" s="40"/>
      <c r="F120" s="233" t="s">
        <v>735</v>
      </c>
      <c r="G120" s="40"/>
      <c r="H120" s="40"/>
      <c r="I120" s="234"/>
      <c r="J120" s="40"/>
      <c r="K120" s="40"/>
      <c r="L120" s="44"/>
      <c r="M120" s="235"/>
      <c r="N120" s="236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173</v>
      </c>
      <c r="AU120" s="17" t="s">
        <v>84</v>
      </c>
    </row>
    <row r="121" s="2" customFormat="1" ht="16.5" customHeight="1">
      <c r="A121" s="38"/>
      <c r="B121" s="39"/>
      <c r="C121" s="219" t="s">
        <v>86</v>
      </c>
      <c r="D121" s="219" t="s">
        <v>166</v>
      </c>
      <c r="E121" s="220" t="s">
        <v>736</v>
      </c>
      <c r="F121" s="221" t="s">
        <v>737</v>
      </c>
      <c r="G121" s="222" t="s">
        <v>738</v>
      </c>
      <c r="H121" s="223">
        <v>1</v>
      </c>
      <c r="I121" s="224"/>
      <c r="J121" s="225">
        <f>ROUND(I121*H121,2)</f>
        <v>0</v>
      </c>
      <c r="K121" s="221" t="s">
        <v>1</v>
      </c>
      <c r="L121" s="44"/>
      <c r="M121" s="226" t="s">
        <v>1</v>
      </c>
      <c r="N121" s="227" t="s">
        <v>41</v>
      </c>
      <c r="O121" s="91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0" t="s">
        <v>171</v>
      </c>
      <c r="AT121" s="230" t="s">
        <v>166</v>
      </c>
      <c r="AU121" s="230" t="s">
        <v>84</v>
      </c>
      <c r="AY121" s="17" t="s">
        <v>163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7" t="s">
        <v>84</v>
      </c>
      <c r="BK121" s="231">
        <f>ROUND(I121*H121,2)</f>
        <v>0</v>
      </c>
      <c r="BL121" s="17" t="s">
        <v>171</v>
      </c>
      <c r="BM121" s="230" t="s">
        <v>739</v>
      </c>
    </row>
    <row r="122" s="2" customFormat="1">
      <c r="A122" s="38"/>
      <c r="B122" s="39"/>
      <c r="C122" s="40"/>
      <c r="D122" s="232" t="s">
        <v>173</v>
      </c>
      <c r="E122" s="40"/>
      <c r="F122" s="233" t="s">
        <v>737</v>
      </c>
      <c r="G122" s="40"/>
      <c r="H122" s="40"/>
      <c r="I122" s="234"/>
      <c r="J122" s="40"/>
      <c r="K122" s="40"/>
      <c r="L122" s="44"/>
      <c r="M122" s="235"/>
      <c r="N122" s="236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173</v>
      </c>
      <c r="AU122" s="17" t="s">
        <v>84</v>
      </c>
    </row>
    <row r="123" s="2" customFormat="1" ht="16.5" customHeight="1">
      <c r="A123" s="38"/>
      <c r="B123" s="39"/>
      <c r="C123" s="219" t="s">
        <v>189</v>
      </c>
      <c r="D123" s="219" t="s">
        <v>166</v>
      </c>
      <c r="E123" s="220" t="s">
        <v>740</v>
      </c>
      <c r="F123" s="221" t="s">
        <v>741</v>
      </c>
      <c r="G123" s="222" t="s">
        <v>738</v>
      </c>
      <c r="H123" s="223">
        <v>1</v>
      </c>
      <c r="I123" s="224"/>
      <c r="J123" s="225">
        <f>ROUND(I123*H123,2)</f>
        <v>0</v>
      </c>
      <c r="K123" s="221" t="s">
        <v>1</v>
      </c>
      <c r="L123" s="44"/>
      <c r="M123" s="226" t="s">
        <v>1</v>
      </c>
      <c r="N123" s="227" t="s">
        <v>41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171</v>
      </c>
      <c r="AT123" s="230" t="s">
        <v>166</v>
      </c>
      <c r="AU123" s="230" t="s">
        <v>84</v>
      </c>
      <c r="AY123" s="17" t="s">
        <v>163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84</v>
      </c>
      <c r="BK123" s="231">
        <f>ROUND(I123*H123,2)</f>
        <v>0</v>
      </c>
      <c r="BL123" s="17" t="s">
        <v>171</v>
      </c>
      <c r="BM123" s="230" t="s">
        <v>742</v>
      </c>
    </row>
    <row r="124" s="2" customFormat="1">
      <c r="A124" s="38"/>
      <c r="B124" s="39"/>
      <c r="C124" s="40"/>
      <c r="D124" s="232" t="s">
        <v>173</v>
      </c>
      <c r="E124" s="40"/>
      <c r="F124" s="233" t="s">
        <v>741</v>
      </c>
      <c r="G124" s="40"/>
      <c r="H124" s="40"/>
      <c r="I124" s="234"/>
      <c r="J124" s="40"/>
      <c r="K124" s="40"/>
      <c r="L124" s="44"/>
      <c r="M124" s="235"/>
      <c r="N124" s="236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173</v>
      </c>
      <c r="AU124" s="17" t="s">
        <v>84</v>
      </c>
    </row>
    <row r="125" s="2" customFormat="1" ht="16.5" customHeight="1">
      <c r="A125" s="38"/>
      <c r="B125" s="39"/>
      <c r="C125" s="219" t="s">
        <v>171</v>
      </c>
      <c r="D125" s="219" t="s">
        <v>166</v>
      </c>
      <c r="E125" s="220" t="s">
        <v>743</v>
      </c>
      <c r="F125" s="221" t="s">
        <v>744</v>
      </c>
      <c r="G125" s="222" t="s">
        <v>738</v>
      </c>
      <c r="H125" s="223">
        <v>1</v>
      </c>
      <c r="I125" s="224"/>
      <c r="J125" s="225">
        <f>ROUND(I125*H125,2)</f>
        <v>0</v>
      </c>
      <c r="K125" s="221" t="s">
        <v>1</v>
      </c>
      <c r="L125" s="44"/>
      <c r="M125" s="226" t="s">
        <v>1</v>
      </c>
      <c r="N125" s="227" t="s">
        <v>41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171</v>
      </c>
      <c r="AT125" s="230" t="s">
        <v>166</v>
      </c>
      <c r="AU125" s="230" t="s">
        <v>84</v>
      </c>
      <c r="AY125" s="17" t="s">
        <v>163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84</v>
      </c>
      <c r="BK125" s="231">
        <f>ROUND(I125*H125,2)</f>
        <v>0</v>
      </c>
      <c r="BL125" s="17" t="s">
        <v>171</v>
      </c>
      <c r="BM125" s="230" t="s">
        <v>745</v>
      </c>
    </row>
    <row r="126" s="2" customFormat="1">
      <c r="A126" s="38"/>
      <c r="B126" s="39"/>
      <c r="C126" s="40"/>
      <c r="D126" s="232" t="s">
        <v>173</v>
      </c>
      <c r="E126" s="40"/>
      <c r="F126" s="233" t="s">
        <v>744</v>
      </c>
      <c r="G126" s="40"/>
      <c r="H126" s="40"/>
      <c r="I126" s="234"/>
      <c r="J126" s="40"/>
      <c r="K126" s="40"/>
      <c r="L126" s="44"/>
      <c r="M126" s="235"/>
      <c r="N126" s="236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173</v>
      </c>
      <c r="AU126" s="17" t="s">
        <v>84</v>
      </c>
    </row>
    <row r="127" s="2" customFormat="1" ht="16.5" customHeight="1">
      <c r="A127" s="38"/>
      <c r="B127" s="39"/>
      <c r="C127" s="219" t="s">
        <v>164</v>
      </c>
      <c r="D127" s="219" t="s">
        <v>166</v>
      </c>
      <c r="E127" s="220" t="s">
        <v>746</v>
      </c>
      <c r="F127" s="221" t="s">
        <v>747</v>
      </c>
      <c r="G127" s="222" t="s">
        <v>748</v>
      </c>
      <c r="H127" s="223">
        <v>25</v>
      </c>
      <c r="I127" s="224"/>
      <c r="J127" s="225">
        <f>ROUND(I127*H127,2)</f>
        <v>0</v>
      </c>
      <c r="K127" s="221" t="s">
        <v>1</v>
      </c>
      <c r="L127" s="44"/>
      <c r="M127" s="226" t="s">
        <v>1</v>
      </c>
      <c r="N127" s="227" t="s">
        <v>41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171</v>
      </c>
      <c r="AT127" s="230" t="s">
        <v>166</v>
      </c>
      <c r="AU127" s="230" t="s">
        <v>84</v>
      </c>
      <c r="AY127" s="17" t="s">
        <v>163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84</v>
      </c>
      <c r="BK127" s="231">
        <f>ROUND(I127*H127,2)</f>
        <v>0</v>
      </c>
      <c r="BL127" s="17" t="s">
        <v>171</v>
      </c>
      <c r="BM127" s="230" t="s">
        <v>749</v>
      </c>
    </row>
    <row r="128" s="2" customFormat="1">
      <c r="A128" s="38"/>
      <c r="B128" s="39"/>
      <c r="C128" s="40"/>
      <c r="D128" s="232" t="s">
        <v>173</v>
      </c>
      <c r="E128" s="40"/>
      <c r="F128" s="233" t="s">
        <v>750</v>
      </c>
      <c r="G128" s="40"/>
      <c r="H128" s="40"/>
      <c r="I128" s="234"/>
      <c r="J128" s="40"/>
      <c r="K128" s="40"/>
      <c r="L128" s="44"/>
      <c r="M128" s="235"/>
      <c r="N128" s="236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173</v>
      </c>
      <c r="AU128" s="17" t="s">
        <v>84</v>
      </c>
    </row>
    <row r="129" s="2" customFormat="1" ht="33" customHeight="1">
      <c r="A129" s="38"/>
      <c r="B129" s="39"/>
      <c r="C129" s="219" t="s">
        <v>210</v>
      </c>
      <c r="D129" s="219" t="s">
        <v>166</v>
      </c>
      <c r="E129" s="220" t="s">
        <v>751</v>
      </c>
      <c r="F129" s="221" t="s">
        <v>752</v>
      </c>
      <c r="G129" s="222" t="s">
        <v>738</v>
      </c>
      <c r="H129" s="223">
        <v>1</v>
      </c>
      <c r="I129" s="224"/>
      <c r="J129" s="225">
        <f>ROUND(I129*H129,2)</f>
        <v>0</v>
      </c>
      <c r="K129" s="221" t="s">
        <v>1</v>
      </c>
      <c r="L129" s="44"/>
      <c r="M129" s="226" t="s">
        <v>1</v>
      </c>
      <c r="N129" s="227" t="s">
        <v>41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171</v>
      </c>
      <c r="AT129" s="230" t="s">
        <v>166</v>
      </c>
      <c r="AU129" s="230" t="s">
        <v>84</v>
      </c>
      <c r="AY129" s="17" t="s">
        <v>163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84</v>
      </c>
      <c r="BK129" s="231">
        <f>ROUND(I129*H129,2)</f>
        <v>0</v>
      </c>
      <c r="BL129" s="17" t="s">
        <v>171</v>
      </c>
      <c r="BM129" s="230" t="s">
        <v>753</v>
      </c>
    </row>
    <row r="130" s="2" customFormat="1">
      <c r="A130" s="38"/>
      <c r="B130" s="39"/>
      <c r="C130" s="40"/>
      <c r="D130" s="232" t="s">
        <v>173</v>
      </c>
      <c r="E130" s="40"/>
      <c r="F130" s="233" t="s">
        <v>752</v>
      </c>
      <c r="G130" s="40"/>
      <c r="H130" s="40"/>
      <c r="I130" s="234"/>
      <c r="J130" s="40"/>
      <c r="K130" s="40"/>
      <c r="L130" s="44"/>
      <c r="M130" s="235"/>
      <c r="N130" s="236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173</v>
      </c>
      <c r="AU130" s="17" t="s">
        <v>84</v>
      </c>
    </row>
    <row r="131" s="2" customFormat="1" ht="16.5" customHeight="1">
      <c r="A131" s="38"/>
      <c r="B131" s="39"/>
      <c r="C131" s="219" t="s">
        <v>216</v>
      </c>
      <c r="D131" s="219" t="s">
        <v>166</v>
      </c>
      <c r="E131" s="220" t="s">
        <v>754</v>
      </c>
      <c r="F131" s="221" t="s">
        <v>755</v>
      </c>
      <c r="G131" s="222" t="s">
        <v>738</v>
      </c>
      <c r="H131" s="223">
        <v>4</v>
      </c>
      <c r="I131" s="224"/>
      <c r="J131" s="225">
        <f>ROUND(I131*H131,2)</f>
        <v>0</v>
      </c>
      <c r="K131" s="221" t="s">
        <v>1</v>
      </c>
      <c r="L131" s="44"/>
      <c r="M131" s="226" t="s">
        <v>1</v>
      </c>
      <c r="N131" s="227" t="s">
        <v>41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171</v>
      </c>
      <c r="AT131" s="230" t="s">
        <v>166</v>
      </c>
      <c r="AU131" s="230" t="s">
        <v>84</v>
      </c>
      <c r="AY131" s="17" t="s">
        <v>163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84</v>
      </c>
      <c r="BK131" s="231">
        <f>ROUND(I131*H131,2)</f>
        <v>0</v>
      </c>
      <c r="BL131" s="17" t="s">
        <v>171</v>
      </c>
      <c r="BM131" s="230" t="s">
        <v>756</v>
      </c>
    </row>
    <row r="132" s="2" customFormat="1">
      <c r="A132" s="38"/>
      <c r="B132" s="39"/>
      <c r="C132" s="40"/>
      <c r="D132" s="232" t="s">
        <v>173</v>
      </c>
      <c r="E132" s="40"/>
      <c r="F132" s="233" t="s">
        <v>755</v>
      </c>
      <c r="G132" s="40"/>
      <c r="H132" s="40"/>
      <c r="I132" s="234"/>
      <c r="J132" s="40"/>
      <c r="K132" s="40"/>
      <c r="L132" s="44"/>
      <c r="M132" s="235"/>
      <c r="N132" s="236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173</v>
      </c>
      <c r="AU132" s="17" t="s">
        <v>84</v>
      </c>
    </row>
    <row r="133" s="2" customFormat="1">
      <c r="A133" s="38"/>
      <c r="B133" s="39"/>
      <c r="C133" s="40"/>
      <c r="D133" s="232" t="s">
        <v>447</v>
      </c>
      <c r="E133" s="40"/>
      <c r="F133" s="279" t="s">
        <v>757</v>
      </c>
      <c r="G133" s="40"/>
      <c r="H133" s="40"/>
      <c r="I133" s="234"/>
      <c r="J133" s="40"/>
      <c r="K133" s="40"/>
      <c r="L133" s="44"/>
      <c r="M133" s="235"/>
      <c r="N133" s="236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447</v>
      </c>
      <c r="AU133" s="17" t="s">
        <v>84</v>
      </c>
    </row>
    <row r="134" s="2" customFormat="1" ht="16.5" customHeight="1">
      <c r="A134" s="38"/>
      <c r="B134" s="39"/>
      <c r="C134" s="219" t="s">
        <v>223</v>
      </c>
      <c r="D134" s="219" t="s">
        <v>166</v>
      </c>
      <c r="E134" s="220" t="s">
        <v>758</v>
      </c>
      <c r="F134" s="221" t="s">
        <v>759</v>
      </c>
      <c r="G134" s="222" t="s">
        <v>268</v>
      </c>
      <c r="H134" s="223">
        <v>500</v>
      </c>
      <c r="I134" s="224"/>
      <c r="J134" s="225">
        <f>ROUND(I134*H134,2)</f>
        <v>0</v>
      </c>
      <c r="K134" s="221" t="s">
        <v>170</v>
      </c>
      <c r="L134" s="44"/>
      <c r="M134" s="226" t="s">
        <v>1</v>
      </c>
      <c r="N134" s="227" t="s">
        <v>41</v>
      </c>
      <c r="O134" s="91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171</v>
      </c>
      <c r="AT134" s="230" t="s">
        <v>166</v>
      </c>
      <c r="AU134" s="230" t="s">
        <v>84</v>
      </c>
      <c r="AY134" s="17" t="s">
        <v>163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84</v>
      </c>
      <c r="BK134" s="231">
        <f>ROUND(I134*H134,2)</f>
        <v>0</v>
      </c>
      <c r="BL134" s="17" t="s">
        <v>171</v>
      </c>
      <c r="BM134" s="230" t="s">
        <v>760</v>
      </c>
    </row>
    <row r="135" s="2" customFormat="1">
      <c r="A135" s="38"/>
      <c r="B135" s="39"/>
      <c r="C135" s="40"/>
      <c r="D135" s="232" t="s">
        <v>173</v>
      </c>
      <c r="E135" s="40"/>
      <c r="F135" s="233" t="s">
        <v>761</v>
      </c>
      <c r="G135" s="40"/>
      <c r="H135" s="40"/>
      <c r="I135" s="234"/>
      <c r="J135" s="40"/>
      <c r="K135" s="40"/>
      <c r="L135" s="44"/>
      <c r="M135" s="286"/>
      <c r="N135" s="287"/>
      <c r="O135" s="288"/>
      <c r="P135" s="288"/>
      <c r="Q135" s="288"/>
      <c r="R135" s="288"/>
      <c r="S135" s="288"/>
      <c r="T135" s="289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173</v>
      </c>
      <c r="AU135" s="17" t="s">
        <v>84</v>
      </c>
    </row>
    <row r="136" s="2" customFormat="1" ht="6.96" customHeight="1">
      <c r="A136" s="38"/>
      <c r="B136" s="66"/>
      <c r="C136" s="67"/>
      <c r="D136" s="67"/>
      <c r="E136" s="67"/>
      <c r="F136" s="67"/>
      <c r="G136" s="67"/>
      <c r="H136" s="67"/>
      <c r="I136" s="67"/>
      <c r="J136" s="67"/>
      <c r="K136" s="67"/>
      <c r="L136" s="44"/>
      <c r="M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</sheetData>
  <sheetProtection sheet="1" autoFilter="0" formatColumns="0" formatRows="0" objects="1" scenarios="1" spinCount="100000" saltValue="9VxWV+khyl90HSA6BFtJ5HUhFURZHAEpuRJvVo49JIsXAa6a8Xj1HN03Uzt/OtVqawiiUD/g2BB9xxiM2HAQbQ==" hashValue="TnWDqeL07mDso5w2Wre5lVEboWR3R6Ng3kQ+YJDGeMBC8D8qf045rlElN0Zn123PB5hEtIr0zIwBSsViqxtE0w==" algorithmName="SHA-512" password="CC35"/>
  <autoFilter ref="C116:K13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0"/>
    </row>
    <row r="4" s="1" customFormat="1" ht="24.96" customHeight="1">
      <c r="B4" s="20"/>
      <c r="C4" s="139" t="s">
        <v>762</v>
      </c>
      <c r="H4" s="20"/>
    </row>
    <row r="5" s="1" customFormat="1" ht="12" customHeight="1">
      <c r="B5" s="20"/>
      <c r="C5" s="290" t="s">
        <v>13</v>
      </c>
      <c r="D5" s="148" t="s">
        <v>14</v>
      </c>
      <c r="E5" s="1"/>
      <c r="F5" s="1"/>
      <c r="H5" s="20"/>
    </row>
    <row r="6" s="1" customFormat="1" ht="36.96" customHeight="1">
      <c r="B6" s="20"/>
      <c r="C6" s="291" t="s">
        <v>16</v>
      </c>
      <c r="D6" s="292" t="s">
        <v>17</v>
      </c>
      <c r="E6" s="1"/>
      <c r="F6" s="1"/>
      <c r="H6" s="20"/>
    </row>
    <row r="7" s="1" customFormat="1" ht="16.5" customHeight="1">
      <c r="B7" s="20"/>
      <c r="C7" s="141" t="s">
        <v>22</v>
      </c>
      <c r="D7" s="145" t="str">
        <f>'Rekapitulace stavby'!AN8</f>
        <v>4. 1. 2024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2"/>
      <c r="B9" s="293"/>
      <c r="C9" s="294" t="s">
        <v>57</v>
      </c>
      <c r="D9" s="295" t="s">
        <v>58</v>
      </c>
      <c r="E9" s="295" t="s">
        <v>150</v>
      </c>
      <c r="F9" s="296" t="s">
        <v>763</v>
      </c>
      <c r="G9" s="192"/>
      <c r="H9" s="293"/>
    </row>
    <row r="10" s="2" customFormat="1" ht="26.4" customHeight="1">
      <c r="A10" s="38"/>
      <c r="B10" s="44"/>
      <c r="C10" s="297" t="s">
        <v>764</v>
      </c>
      <c r="D10" s="297" t="s">
        <v>82</v>
      </c>
      <c r="E10" s="38"/>
      <c r="F10" s="38"/>
      <c r="G10" s="38"/>
      <c r="H10" s="44"/>
    </row>
    <row r="11" s="2" customFormat="1" ht="16.8" customHeight="1">
      <c r="A11" s="38"/>
      <c r="B11" s="44"/>
      <c r="C11" s="298" t="s">
        <v>97</v>
      </c>
      <c r="D11" s="299" t="s">
        <v>98</v>
      </c>
      <c r="E11" s="300" t="s">
        <v>1</v>
      </c>
      <c r="F11" s="301">
        <v>0.10000000000000001</v>
      </c>
      <c r="G11" s="38"/>
      <c r="H11" s="44"/>
    </row>
    <row r="12" s="2" customFormat="1" ht="16.8" customHeight="1">
      <c r="A12" s="38"/>
      <c r="B12" s="44"/>
      <c r="C12" s="302" t="s">
        <v>1</v>
      </c>
      <c r="D12" s="302" t="s">
        <v>248</v>
      </c>
      <c r="E12" s="17" t="s">
        <v>1</v>
      </c>
      <c r="F12" s="303">
        <v>0</v>
      </c>
      <c r="G12" s="38"/>
      <c r="H12" s="44"/>
    </row>
    <row r="13" s="2" customFormat="1" ht="16.8" customHeight="1">
      <c r="A13" s="38"/>
      <c r="B13" s="44"/>
      <c r="C13" s="302" t="s">
        <v>1</v>
      </c>
      <c r="D13" s="302" t="s">
        <v>263</v>
      </c>
      <c r="E13" s="17" t="s">
        <v>1</v>
      </c>
      <c r="F13" s="303">
        <v>0.059999999999999998</v>
      </c>
      <c r="G13" s="38"/>
      <c r="H13" s="44"/>
    </row>
    <row r="14" s="2" customFormat="1" ht="16.8" customHeight="1">
      <c r="A14" s="38"/>
      <c r="B14" s="44"/>
      <c r="C14" s="302" t="s">
        <v>1</v>
      </c>
      <c r="D14" s="302" t="s">
        <v>250</v>
      </c>
      <c r="E14" s="17" t="s">
        <v>1</v>
      </c>
      <c r="F14" s="303">
        <v>0</v>
      </c>
      <c r="G14" s="38"/>
      <c r="H14" s="44"/>
    </row>
    <row r="15" s="2" customFormat="1" ht="16.8" customHeight="1">
      <c r="A15" s="38"/>
      <c r="B15" s="44"/>
      <c r="C15" s="302" t="s">
        <v>1</v>
      </c>
      <c r="D15" s="302" t="s">
        <v>264</v>
      </c>
      <c r="E15" s="17" t="s">
        <v>1</v>
      </c>
      <c r="F15" s="303">
        <v>0.040000000000000001</v>
      </c>
      <c r="G15" s="38"/>
      <c r="H15" s="44"/>
    </row>
    <row r="16" s="2" customFormat="1" ht="16.8" customHeight="1">
      <c r="A16" s="38"/>
      <c r="B16" s="44"/>
      <c r="C16" s="302" t="s">
        <v>97</v>
      </c>
      <c r="D16" s="302" t="s">
        <v>182</v>
      </c>
      <c r="E16" s="17" t="s">
        <v>1</v>
      </c>
      <c r="F16" s="303">
        <v>0.10000000000000001</v>
      </c>
      <c r="G16" s="38"/>
      <c r="H16" s="44"/>
    </row>
    <row r="17" s="2" customFormat="1" ht="16.8" customHeight="1">
      <c r="A17" s="38"/>
      <c r="B17" s="44"/>
      <c r="C17" s="304" t="s">
        <v>765</v>
      </c>
      <c r="D17" s="38"/>
      <c r="E17" s="38"/>
      <c r="F17" s="38"/>
      <c r="G17" s="38"/>
      <c r="H17" s="44"/>
    </row>
    <row r="18" s="2" customFormat="1" ht="16.8" customHeight="1">
      <c r="A18" s="38"/>
      <c r="B18" s="44"/>
      <c r="C18" s="302" t="s">
        <v>259</v>
      </c>
      <c r="D18" s="302" t="s">
        <v>260</v>
      </c>
      <c r="E18" s="17" t="s">
        <v>234</v>
      </c>
      <c r="F18" s="303">
        <v>0.10000000000000001</v>
      </c>
      <c r="G18" s="38"/>
      <c r="H18" s="44"/>
    </row>
    <row r="19" s="2" customFormat="1" ht="16.8" customHeight="1">
      <c r="A19" s="38"/>
      <c r="B19" s="44"/>
      <c r="C19" s="302" t="s">
        <v>196</v>
      </c>
      <c r="D19" s="302" t="s">
        <v>197</v>
      </c>
      <c r="E19" s="17" t="s">
        <v>185</v>
      </c>
      <c r="F19" s="303">
        <v>238</v>
      </c>
      <c r="G19" s="38"/>
      <c r="H19" s="44"/>
    </row>
    <row r="20" s="2" customFormat="1" ht="16.8" customHeight="1">
      <c r="A20" s="38"/>
      <c r="B20" s="44"/>
      <c r="C20" s="298" t="s">
        <v>100</v>
      </c>
      <c r="D20" s="299" t="s">
        <v>101</v>
      </c>
      <c r="E20" s="300" t="s">
        <v>1</v>
      </c>
      <c r="F20" s="301">
        <v>0.019</v>
      </c>
      <c r="G20" s="38"/>
      <c r="H20" s="44"/>
    </row>
    <row r="21" s="2" customFormat="1" ht="16.8" customHeight="1">
      <c r="A21" s="38"/>
      <c r="B21" s="44"/>
      <c r="C21" s="302" t="s">
        <v>1</v>
      </c>
      <c r="D21" s="302" t="s">
        <v>248</v>
      </c>
      <c r="E21" s="17" t="s">
        <v>1</v>
      </c>
      <c r="F21" s="303">
        <v>0</v>
      </c>
      <c r="G21" s="38"/>
      <c r="H21" s="44"/>
    </row>
    <row r="22" s="2" customFormat="1" ht="16.8" customHeight="1">
      <c r="A22" s="38"/>
      <c r="B22" s="44"/>
      <c r="C22" s="302" t="s">
        <v>1</v>
      </c>
      <c r="D22" s="302" t="s">
        <v>257</v>
      </c>
      <c r="E22" s="17" t="s">
        <v>1</v>
      </c>
      <c r="F22" s="303">
        <v>0.0060000000000000001</v>
      </c>
      <c r="G22" s="38"/>
      <c r="H22" s="44"/>
    </row>
    <row r="23" s="2" customFormat="1" ht="16.8" customHeight="1">
      <c r="A23" s="38"/>
      <c r="B23" s="44"/>
      <c r="C23" s="302" t="s">
        <v>1</v>
      </c>
      <c r="D23" s="302" t="s">
        <v>250</v>
      </c>
      <c r="E23" s="17" t="s">
        <v>1</v>
      </c>
      <c r="F23" s="303">
        <v>0</v>
      </c>
      <c r="G23" s="38"/>
      <c r="H23" s="44"/>
    </row>
    <row r="24" s="2" customFormat="1" ht="16.8" customHeight="1">
      <c r="A24" s="38"/>
      <c r="B24" s="44"/>
      <c r="C24" s="302" t="s">
        <v>1</v>
      </c>
      <c r="D24" s="302" t="s">
        <v>258</v>
      </c>
      <c r="E24" s="17" t="s">
        <v>1</v>
      </c>
      <c r="F24" s="303">
        <v>0.0080000000000000002</v>
      </c>
      <c r="G24" s="38"/>
      <c r="H24" s="44"/>
    </row>
    <row r="25" s="2" customFormat="1" ht="16.8" customHeight="1">
      <c r="A25" s="38"/>
      <c r="B25" s="44"/>
      <c r="C25" s="302" t="s">
        <v>1</v>
      </c>
      <c r="D25" s="302" t="s">
        <v>241</v>
      </c>
      <c r="E25" s="17" t="s">
        <v>1</v>
      </c>
      <c r="F25" s="303">
        <v>0</v>
      </c>
      <c r="G25" s="38"/>
      <c r="H25" s="44"/>
    </row>
    <row r="26" s="2" customFormat="1" ht="16.8" customHeight="1">
      <c r="A26" s="38"/>
      <c r="B26" s="44"/>
      <c r="C26" s="302" t="s">
        <v>1</v>
      </c>
      <c r="D26" s="302" t="s">
        <v>242</v>
      </c>
      <c r="E26" s="17" t="s">
        <v>1</v>
      </c>
      <c r="F26" s="303">
        <v>0.0050000000000000001</v>
      </c>
      <c r="G26" s="38"/>
      <c r="H26" s="44"/>
    </row>
    <row r="27" s="2" customFormat="1" ht="16.8" customHeight="1">
      <c r="A27" s="38"/>
      <c r="B27" s="44"/>
      <c r="C27" s="302" t="s">
        <v>100</v>
      </c>
      <c r="D27" s="302" t="s">
        <v>182</v>
      </c>
      <c r="E27" s="17" t="s">
        <v>1</v>
      </c>
      <c r="F27" s="303">
        <v>0.019</v>
      </c>
      <c r="G27" s="38"/>
      <c r="H27" s="44"/>
    </row>
    <row r="28" s="2" customFormat="1" ht="16.8" customHeight="1">
      <c r="A28" s="38"/>
      <c r="B28" s="44"/>
      <c r="C28" s="304" t="s">
        <v>765</v>
      </c>
      <c r="D28" s="38"/>
      <c r="E28" s="38"/>
      <c r="F28" s="38"/>
      <c r="G28" s="38"/>
      <c r="H28" s="44"/>
    </row>
    <row r="29" s="2" customFormat="1" ht="16.8" customHeight="1">
      <c r="A29" s="38"/>
      <c r="B29" s="44"/>
      <c r="C29" s="302" t="s">
        <v>253</v>
      </c>
      <c r="D29" s="302" t="s">
        <v>254</v>
      </c>
      <c r="E29" s="17" t="s">
        <v>234</v>
      </c>
      <c r="F29" s="303">
        <v>0.019</v>
      </c>
      <c r="G29" s="38"/>
      <c r="H29" s="44"/>
    </row>
    <row r="30" s="2" customFormat="1" ht="16.8" customHeight="1">
      <c r="A30" s="38"/>
      <c r="B30" s="44"/>
      <c r="C30" s="302" t="s">
        <v>196</v>
      </c>
      <c r="D30" s="302" t="s">
        <v>197</v>
      </c>
      <c r="E30" s="17" t="s">
        <v>185</v>
      </c>
      <c r="F30" s="303">
        <v>238</v>
      </c>
      <c r="G30" s="38"/>
      <c r="H30" s="44"/>
    </row>
    <row r="31" s="2" customFormat="1" ht="16.8" customHeight="1">
      <c r="A31" s="38"/>
      <c r="B31" s="44"/>
      <c r="C31" s="298" t="s">
        <v>130</v>
      </c>
      <c r="D31" s="299" t="s">
        <v>131</v>
      </c>
      <c r="E31" s="300" t="s">
        <v>1</v>
      </c>
      <c r="F31" s="301">
        <v>456.75</v>
      </c>
      <c r="G31" s="38"/>
      <c r="H31" s="44"/>
    </row>
    <row r="32" s="2" customFormat="1" ht="16.8" customHeight="1">
      <c r="A32" s="38"/>
      <c r="B32" s="44"/>
      <c r="C32" s="302" t="s">
        <v>1</v>
      </c>
      <c r="D32" s="302" t="s">
        <v>228</v>
      </c>
      <c r="E32" s="17" t="s">
        <v>1</v>
      </c>
      <c r="F32" s="303">
        <v>0</v>
      </c>
      <c r="G32" s="38"/>
      <c r="H32" s="44"/>
    </row>
    <row r="33" s="2" customFormat="1" ht="16.8" customHeight="1">
      <c r="A33" s="38"/>
      <c r="B33" s="44"/>
      <c r="C33" s="302" t="s">
        <v>1</v>
      </c>
      <c r="D33" s="302" t="s">
        <v>229</v>
      </c>
      <c r="E33" s="17" t="s">
        <v>1</v>
      </c>
      <c r="F33" s="303">
        <v>450</v>
      </c>
      <c r="G33" s="38"/>
      <c r="H33" s="44"/>
    </row>
    <row r="34" s="2" customFormat="1" ht="16.8" customHeight="1">
      <c r="A34" s="38"/>
      <c r="B34" s="44"/>
      <c r="C34" s="302" t="s">
        <v>1</v>
      </c>
      <c r="D34" s="302" t="s">
        <v>230</v>
      </c>
      <c r="E34" s="17" t="s">
        <v>1</v>
      </c>
      <c r="F34" s="303">
        <v>0</v>
      </c>
      <c r="G34" s="38"/>
      <c r="H34" s="44"/>
    </row>
    <row r="35" s="2" customFormat="1" ht="16.8" customHeight="1">
      <c r="A35" s="38"/>
      <c r="B35" s="44"/>
      <c r="C35" s="302" t="s">
        <v>1</v>
      </c>
      <c r="D35" s="302" t="s">
        <v>124</v>
      </c>
      <c r="E35" s="17" t="s">
        <v>1</v>
      </c>
      <c r="F35" s="303">
        <v>6.75</v>
      </c>
      <c r="G35" s="38"/>
      <c r="H35" s="44"/>
    </row>
    <row r="36" s="2" customFormat="1" ht="16.8" customHeight="1">
      <c r="A36" s="38"/>
      <c r="B36" s="44"/>
      <c r="C36" s="302" t="s">
        <v>130</v>
      </c>
      <c r="D36" s="302" t="s">
        <v>182</v>
      </c>
      <c r="E36" s="17" t="s">
        <v>1</v>
      </c>
      <c r="F36" s="303">
        <v>456.75</v>
      </c>
      <c r="G36" s="38"/>
      <c r="H36" s="44"/>
    </row>
    <row r="37" s="2" customFormat="1" ht="16.8" customHeight="1">
      <c r="A37" s="38"/>
      <c r="B37" s="44"/>
      <c r="C37" s="304" t="s">
        <v>765</v>
      </c>
      <c r="D37" s="38"/>
      <c r="E37" s="38"/>
      <c r="F37" s="38"/>
      <c r="G37" s="38"/>
      <c r="H37" s="44"/>
    </row>
    <row r="38" s="2" customFormat="1" ht="16.8" customHeight="1">
      <c r="A38" s="38"/>
      <c r="B38" s="44"/>
      <c r="C38" s="302" t="s">
        <v>224</v>
      </c>
      <c r="D38" s="302" t="s">
        <v>225</v>
      </c>
      <c r="E38" s="17" t="s">
        <v>185</v>
      </c>
      <c r="F38" s="303">
        <v>456.75</v>
      </c>
      <c r="G38" s="38"/>
      <c r="H38" s="44"/>
    </row>
    <row r="39" s="2" customFormat="1" ht="16.8" customHeight="1">
      <c r="A39" s="38"/>
      <c r="B39" s="44"/>
      <c r="C39" s="302" t="s">
        <v>432</v>
      </c>
      <c r="D39" s="302" t="s">
        <v>433</v>
      </c>
      <c r="E39" s="17" t="s">
        <v>434</v>
      </c>
      <c r="F39" s="303">
        <v>1408.875</v>
      </c>
      <c r="G39" s="38"/>
      <c r="H39" s="44"/>
    </row>
    <row r="40" s="2" customFormat="1" ht="16.8" customHeight="1">
      <c r="A40" s="38"/>
      <c r="B40" s="44"/>
      <c r="C40" s="298" t="s">
        <v>121</v>
      </c>
      <c r="D40" s="299" t="s">
        <v>122</v>
      </c>
      <c r="E40" s="300" t="s">
        <v>1</v>
      </c>
      <c r="F40" s="301">
        <v>1408.875</v>
      </c>
      <c r="G40" s="38"/>
      <c r="H40" s="44"/>
    </row>
    <row r="41" s="2" customFormat="1" ht="16.8" customHeight="1">
      <c r="A41" s="38"/>
      <c r="B41" s="44"/>
      <c r="C41" s="302" t="s">
        <v>121</v>
      </c>
      <c r="D41" s="302" t="s">
        <v>436</v>
      </c>
      <c r="E41" s="17" t="s">
        <v>1</v>
      </c>
      <c r="F41" s="303">
        <v>1408.875</v>
      </c>
      <c r="G41" s="38"/>
      <c r="H41" s="44"/>
    </row>
    <row r="42" s="2" customFormat="1" ht="16.8" customHeight="1">
      <c r="A42" s="38"/>
      <c r="B42" s="44"/>
      <c r="C42" s="304" t="s">
        <v>765</v>
      </c>
      <c r="D42" s="38"/>
      <c r="E42" s="38"/>
      <c r="F42" s="38"/>
      <c r="G42" s="38"/>
      <c r="H42" s="44"/>
    </row>
    <row r="43" s="2" customFormat="1" ht="16.8" customHeight="1">
      <c r="A43" s="38"/>
      <c r="B43" s="44"/>
      <c r="C43" s="302" t="s">
        <v>432</v>
      </c>
      <c r="D43" s="302" t="s">
        <v>433</v>
      </c>
      <c r="E43" s="17" t="s">
        <v>434</v>
      </c>
      <c r="F43" s="303">
        <v>1408.875</v>
      </c>
      <c r="G43" s="38"/>
      <c r="H43" s="44"/>
    </row>
    <row r="44" s="2" customFormat="1" ht="16.8" customHeight="1">
      <c r="A44" s="38"/>
      <c r="B44" s="44"/>
      <c r="C44" s="302" t="s">
        <v>487</v>
      </c>
      <c r="D44" s="302" t="s">
        <v>488</v>
      </c>
      <c r="E44" s="17" t="s">
        <v>434</v>
      </c>
      <c r="F44" s="303">
        <v>2091.6329999999998</v>
      </c>
      <c r="G44" s="38"/>
      <c r="H44" s="44"/>
    </row>
    <row r="45" s="2" customFormat="1" ht="16.8" customHeight="1">
      <c r="A45" s="38"/>
      <c r="B45" s="44"/>
      <c r="C45" s="302" t="s">
        <v>495</v>
      </c>
      <c r="D45" s="302" t="s">
        <v>496</v>
      </c>
      <c r="E45" s="17" t="s">
        <v>434</v>
      </c>
      <c r="F45" s="303">
        <v>16815.057000000001</v>
      </c>
      <c r="G45" s="38"/>
      <c r="H45" s="44"/>
    </row>
    <row r="46" s="2" customFormat="1" ht="16.8" customHeight="1">
      <c r="A46" s="38"/>
      <c r="B46" s="44"/>
      <c r="C46" s="298" t="s">
        <v>127</v>
      </c>
      <c r="D46" s="299" t="s">
        <v>128</v>
      </c>
      <c r="E46" s="300" t="s">
        <v>1</v>
      </c>
      <c r="F46" s="301">
        <v>13.158</v>
      </c>
      <c r="G46" s="38"/>
      <c r="H46" s="44"/>
    </row>
    <row r="47" s="2" customFormat="1" ht="16.8" customHeight="1">
      <c r="A47" s="38"/>
      <c r="B47" s="44"/>
      <c r="C47" s="302" t="s">
        <v>1</v>
      </c>
      <c r="D47" s="302" t="s">
        <v>441</v>
      </c>
      <c r="E47" s="17" t="s">
        <v>1</v>
      </c>
      <c r="F47" s="303">
        <v>0</v>
      </c>
      <c r="G47" s="38"/>
      <c r="H47" s="44"/>
    </row>
    <row r="48" s="2" customFormat="1" ht="16.8" customHeight="1">
      <c r="A48" s="38"/>
      <c r="B48" s="44"/>
      <c r="C48" s="302" t="s">
        <v>127</v>
      </c>
      <c r="D48" s="302" t="s">
        <v>442</v>
      </c>
      <c r="E48" s="17" t="s">
        <v>1</v>
      </c>
      <c r="F48" s="303">
        <v>13.158</v>
      </c>
      <c r="G48" s="38"/>
      <c r="H48" s="44"/>
    </row>
    <row r="49" s="2" customFormat="1" ht="16.8" customHeight="1">
      <c r="A49" s="38"/>
      <c r="B49" s="44"/>
      <c r="C49" s="304" t="s">
        <v>765</v>
      </c>
      <c r="D49" s="38"/>
      <c r="E49" s="38"/>
      <c r="F49" s="38"/>
      <c r="G49" s="38"/>
      <c r="H49" s="44"/>
    </row>
    <row r="50" s="2" customFormat="1" ht="16.8" customHeight="1">
      <c r="A50" s="38"/>
      <c r="B50" s="44"/>
      <c r="C50" s="302" t="s">
        <v>438</v>
      </c>
      <c r="D50" s="302" t="s">
        <v>439</v>
      </c>
      <c r="E50" s="17" t="s">
        <v>434</v>
      </c>
      <c r="F50" s="303">
        <v>13.158</v>
      </c>
      <c r="G50" s="38"/>
      <c r="H50" s="44"/>
    </row>
    <row r="51" s="2" customFormat="1" ht="16.8" customHeight="1">
      <c r="A51" s="38"/>
      <c r="B51" s="44"/>
      <c r="C51" s="302" t="s">
        <v>487</v>
      </c>
      <c r="D51" s="302" t="s">
        <v>488</v>
      </c>
      <c r="E51" s="17" t="s">
        <v>434</v>
      </c>
      <c r="F51" s="303">
        <v>2091.6329999999998</v>
      </c>
      <c r="G51" s="38"/>
      <c r="H51" s="44"/>
    </row>
    <row r="52" s="2" customFormat="1" ht="16.8" customHeight="1">
      <c r="A52" s="38"/>
      <c r="B52" s="44"/>
      <c r="C52" s="302" t="s">
        <v>495</v>
      </c>
      <c r="D52" s="302" t="s">
        <v>496</v>
      </c>
      <c r="E52" s="17" t="s">
        <v>434</v>
      </c>
      <c r="F52" s="303">
        <v>16815.057000000001</v>
      </c>
      <c r="G52" s="38"/>
      <c r="H52" s="44"/>
    </row>
    <row r="53" s="2" customFormat="1" ht="16.8" customHeight="1">
      <c r="A53" s="38"/>
      <c r="B53" s="44"/>
      <c r="C53" s="302" t="s">
        <v>514</v>
      </c>
      <c r="D53" s="302" t="s">
        <v>515</v>
      </c>
      <c r="E53" s="17" t="s">
        <v>434</v>
      </c>
      <c r="F53" s="303">
        <v>645.55799999999999</v>
      </c>
      <c r="G53" s="38"/>
      <c r="H53" s="44"/>
    </row>
    <row r="54" s="2" customFormat="1" ht="16.8" customHeight="1">
      <c r="A54" s="38"/>
      <c r="B54" s="44"/>
      <c r="C54" s="298" t="s">
        <v>104</v>
      </c>
      <c r="D54" s="299" t="s">
        <v>105</v>
      </c>
      <c r="E54" s="300" t="s">
        <v>1</v>
      </c>
      <c r="F54" s="301">
        <v>0.11500000000000001</v>
      </c>
      <c r="G54" s="38"/>
      <c r="H54" s="44"/>
    </row>
    <row r="55" s="2" customFormat="1" ht="16.8" customHeight="1">
      <c r="A55" s="38"/>
      <c r="B55" s="44"/>
      <c r="C55" s="302" t="s">
        <v>1</v>
      </c>
      <c r="D55" s="302" t="s">
        <v>248</v>
      </c>
      <c r="E55" s="17" t="s">
        <v>1</v>
      </c>
      <c r="F55" s="303">
        <v>0</v>
      </c>
      <c r="G55" s="38"/>
      <c r="H55" s="44"/>
    </row>
    <row r="56" s="2" customFormat="1" ht="16.8" customHeight="1">
      <c r="A56" s="38"/>
      <c r="B56" s="44"/>
      <c r="C56" s="302" t="s">
        <v>1</v>
      </c>
      <c r="D56" s="302" t="s">
        <v>249</v>
      </c>
      <c r="E56" s="17" t="s">
        <v>1</v>
      </c>
      <c r="F56" s="303">
        <v>0.066000000000000003</v>
      </c>
      <c r="G56" s="38"/>
      <c r="H56" s="44"/>
    </row>
    <row r="57" s="2" customFormat="1" ht="16.8" customHeight="1">
      <c r="A57" s="38"/>
      <c r="B57" s="44"/>
      <c r="C57" s="302" t="s">
        <v>1</v>
      </c>
      <c r="D57" s="302" t="s">
        <v>250</v>
      </c>
      <c r="E57" s="17" t="s">
        <v>1</v>
      </c>
      <c r="F57" s="303">
        <v>0</v>
      </c>
      <c r="G57" s="38"/>
      <c r="H57" s="44"/>
    </row>
    <row r="58" s="2" customFormat="1" ht="16.8" customHeight="1">
      <c r="A58" s="38"/>
      <c r="B58" s="44"/>
      <c r="C58" s="302" t="s">
        <v>1</v>
      </c>
      <c r="D58" s="302" t="s">
        <v>251</v>
      </c>
      <c r="E58" s="17" t="s">
        <v>1</v>
      </c>
      <c r="F58" s="303">
        <v>0.049000000000000002</v>
      </c>
      <c r="G58" s="38"/>
      <c r="H58" s="44"/>
    </row>
    <row r="59" s="2" customFormat="1" ht="16.8" customHeight="1">
      <c r="A59" s="38"/>
      <c r="B59" s="44"/>
      <c r="C59" s="302" t="s">
        <v>104</v>
      </c>
      <c r="D59" s="302" t="s">
        <v>182</v>
      </c>
      <c r="E59" s="17" t="s">
        <v>1</v>
      </c>
      <c r="F59" s="303">
        <v>0.11500000000000001</v>
      </c>
      <c r="G59" s="38"/>
      <c r="H59" s="44"/>
    </row>
    <row r="60" s="2" customFormat="1" ht="16.8" customHeight="1">
      <c r="A60" s="38"/>
      <c r="B60" s="44"/>
      <c r="C60" s="304" t="s">
        <v>765</v>
      </c>
      <c r="D60" s="38"/>
      <c r="E60" s="38"/>
      <c r="F60" s="38"/>
      <c r="G60" s="38"/>
      <c r="H60" s="44"/>
    </row>
    <row r="61" s="2" customFormat="1" ht="16.8" customHeight="1">
      <c r="A61" s="38"/>
      <c r="B61" s="44"/>
      <c r="C61" s="302" t="s">
        <v>244</v>
      </c>
      <c r="D61" s="302" t="s">
        <v>245</v>
      </c>
      <c r="E61" s="17" t="s">
        <v>234</v>
      </c>
      <c r="F61" s="303">
        <v>0.11500000000000001</v>
      </c>
      <c r="G61" s="38"/>
      <c r="H61" s="44"/>
    </row>
    <row r="62" s="2" customFormat="1" ht="16.8" customHeight="1">
      <c r="A62" s="38"/>
      <c r="B62" s="44"/>
      <c r="C62" s="302" t="s">
        <v>211</v>
      </c>
      <c r="D62" s="302" t="s">
        <v>212</v>
      </c>
      <c r="E62" s="17" t="s">
        <v>185</v>
      </c>
      <c r="F62" s="303">
        <v>266</v>
      </c>
      <c r="G62" s="38"/>
      <c r="H62" s="44"/>
    </row>
    <row r="63" s="2" customFormat="1" ht="16.8" customHeight="1">
      <c r="A63" s="38"/>
      <c r="B63" s="44"/>
      <c r="C63" s="302" t="s">
        <v>322</v>
      </c>
      <c r="D63" s="302" t="s">
        <v>323</v>
      </c>
      <c r="E63" s="17" t="s">
        <v>268</v>
      </c>
      <c r="F63" s="303">
        <v>716</v>
      </c>
      <c r="G63" s="38"/>
      <c r="H63" s="44"/>
    </row>
    <row r="64" s="2" customFormat="1" ht="16.8" customHeight="1">
      <c r="A64" s="38"/>
      <c r="B64" s="44"/>
      <c r="C64" s="298" t="s">
        <v>107</v>
      </c>
      <c r="D64" s="299" t="s">
        <v>108</v>
      </c>
      <c r="E64" s="300" t="s">
        <v>1</v>
      </c>
      <c r="F64" s="301">
        <v>0.017999999999999999</v>
      </c>
      <c r="G64" s="38"/>
      <c r="H64" s="44"/>
    </row>
    <row r="65" s="2" customFormat="1" ht="16.8" customHeight="1">
      <c r="A65" s="38"/>
      <c r="B65" s="44"/>
      <c r="C65" s="302" t="s">
        <v>1</v>
      </c>
      <c r="D65" s="302" t="s">
        <v>237</v>
      </c>
      <c r="E65" s="17" t="s">
        <v>1</v>
      </c>
      <c r="F65" s="303">
        <v>0</v>
      </c>
      <c r="G65" s="38"/>
      <c r="H65" s="44"/>
    </row>
    <row r="66" s="2" customFormat="1" ht="16.8" customHeight="1">
      <c r="A66" s="38"/>
      <c r="B66" s="44"/>
      <c r="C66" s="302" t="s">
        <v>1</v>
      </c>
      <c r="D66" s="302" t="s">
        <v>238</v>
      </c>
      <c r="E66" s="17" t="s">
        <v>1</v>
      </c>
      <c r="F66" s="303">
        <v>0.0070000000000000001</v>
      </c>
      <c r="G66" s="38"/>
      <c r="H66" s="44"/>
    </row>
    <row r="67" s="2" customFormat="1" ht="16.8" customHeight="1">
      <c r="A67" s="38"/>
      <c r="B67" s="44"/>
      <c r="C67" s="302" t="s">
        <v>1</v>
      </c>
      <c r="D67" s="302" t="s">
        <v>239</v>
      </c>
      <c r="E67" s="17" t="s">
        <v>1</v>
      </c>
      <c r="F67" s="303">
        <v>0</v>
      </c>
      <c r="G67" s="38"/>
      <c r="H67" s="44"/>
    </row>
    <row r="68" s="2" customFormat="1" ht="16.8" customHeight="1">
      <c r="A68" s="38"/>
      <c r="B68" s="44"/>
      <c r="C68" s="302" t="s">
        <v>1</v>
      </c>
      <c r="D68" s="302" t="s">
        <v>240</v>
      </c>
      <c r="E68" s="17" t="s">
        <v>1</v>
      </c>
      <c r="F68" s="303">
        <v>0.0060000000000000001</v>
      </c>
      <c r="G68" s="38"/>
      <c r="H68" s="44"/>
    </row>
    <row r="69" s="2" customFormat="1" ht="16.8" customHeight="1">
      <c r="A69" s="38"/>
      <c r="B69" s="44"/>
      <c r="C69" s="302" t="s">
        <v>1</v>
      </c>
      <c r="D69" s="302" t="s">
        <v>241</v>
      </c>
      <c r="E69" s="17" t="s">
        <v>1</v>
      </c>
      <c r="F69" s="303">
        <v>0</v>
      </c>
      <c r="G69" s="38"/>
      <c r="H69" s="44"/>
    </row>
    <row r="70" s="2" customFormat="1" ht="16.8" customHeight="1">
      <c r="A70" s="38"/>
      <c r="B70" s="44"/>
      <c r="C70" s="302" t="s">
        <v>1</v>
      </c>
      <c r="D70" s="302" t="s">
        <v>242</v>
      </c>
      <c r="E70" s="17" t="s">
        <v>1</v>
      </c>
      <c r="F70" s="303">
        <v>0.0050000000000000001</v>
      </c>
      <c r="G70" s="38"/>
      <c r="H70" s="44"/>
    </row>
    <row r="71" s="2" customFormat="1" ht="16.8" customHeight="1">
      <c r="A71" s="38"/>
      <c r="B71" s="44"/>
      <c r="C71" s="302" t="s">
        <v>107</v>
      </c>
      <c r="D71" s="302" t="s">
        <v>182</v>
      </c>
      <c r="E71" s="17" t="s">
        <v>1</v>
      </c>
      <c r="F71" s="303">
        <v>0.017999999999999999</v>
      </c>
      <c r="G71" s="38"/>
      <c r="H71" s="44"/>
    </row>
    <row r="72" s="2" customFormat="1" ht="16.8" customHeight="1">
      <c r="A72" s="38"/>
      <c r="B72" s="44"/>
      <c r="C72" s="304" t="s">
        <v>765</v>
      </c>
      <c r="D72" s="38"/>
      <c r="E72" s="38"/>
      <c r="F72" s="38"/>
      <c r="G72" s="38"/>
      <c r="H72" s="44"/>
    </row>
    <row r="73" s="2" customFormat="1" ht="16.8" customHeight="1">
      <c r="A73" s="38"/>
      <c r="B73" s="44"/>
      <c r="C73" s="302" t="s">
        <v>232</v>
      </c>
      <c r="D73" s="302" t="s">
        <v>233</v>
      </c>
      <c r="E73" s="17" t="s">
        <v>234</v>
      </c>
      <c r="F73" s="303">
        <v>0.017999999999999999</v>
      </c>
      <c r="G73" s="38"/>
      <c r="H73" s="44"/>
    </row>
    <row r="74" s="2" customFormat="1" ht="16.8" customHeight="1">
      <c r="A74" s="38"/>
      <c r="B74" s="44"/>
      <c r="C74" s="302" t="s">
        <v>211</v>
      </c>
      <c r="D74" s="302" t="s">
        <v>212</v>
      </c>
      <c r="E74" s="17" t="s">
        <v>185</v>
      </c>
      <c r="F74" s="303">
        <v>266</v>
      </c>
      <c r="G74" s="38"/>
      <c r="H74" s="44"/>
    </row>
    <row r="75" s="2" customFormat="1" ht="16.8" customHeight="1">
      <c r="A75" s="38"/>
      <c r="B75" s="44"/>
      <c r="C75" s="302" t="s">
        <v>322</v>
      </c>
      <c r="D75" s="302" t="s">
        <v>323</v>
      </c>
      <c r="E75" s="17" t="s">
        <v>268</v>
      </c>
      <c r="F75" s="303">
        <v>716</v>
      </c>
      <c r="G75" s="38"/>
      <c r="H75" s="44"/>
    </row>
    <row r="76" s="2" customFormat="1" ht="16.8" customHeight="1">
      <c r="A76" s="38"/>
      <c r="B76" s="44"/>
      <c r="C76" s="298" t="s">
        <v>201</v>
      </c>
      <c r="D76" s="299" t="s">
        <v>766</v>
      </c>
      <c r="E76" s="300" t="s">
        <v>1</v>
      </c>
      <c r="F76" s="301">
        <v>238</v>
      </c>
      <c r="G76" s="38"/>
      <c r="H76" s="44"/>
    </row>
    <row r="77" s="2" customFormat="1" ht="16.8" customHeight="1">
      <c r="A77" s="38"/>
      <c r="B77" s="44"/>
      <c r="C77" s="302" t="s">
        <v>1</v>
      </c>
      <c r="D77" s="302" t="s">
        <v>200</v>
      </c>
      <c r="E77" s="17" t="s">
        <v>1</v>
      </c>
      <c r="F77" s="303">
        <v>0</v>
      </c>
      <c r="G77" s="38"/>
      <c r="H77" s="44"/>
    </row>
    <row r="78" s="2" customFormat="1" ht="16.8" customHeight="1">
      <c r="A78" s="38"/>
      <c r="B78" s="44"/>
      <c r="C78" s="302" t="s">
        <v>201</v>
      </c>
      <c r="D78" s="302" t="s">
        <v>202</v>
      </c>
      <c r="E78" s="17" t="s">
        <v>1</v>
      </c>
      <c r="F78" s="303">
        <v>238</v>
      </c>
      <c r="G78" s="38"/>
      <c r="H78" s="44"/>
    </row>
    <row r="79" s="2" customFormat="1" ht="16.8" customHeight="1">
      <c r="A79" s="38"/>
      <c r="B79" s="44"/>
      <c r="C79" s="298" t="s">
        <v>208</v>
      </c>
      <c r="D79" s="299" t="s">
        <v>767</v>
      </c>
      <c r="E79" s="300" t="s">
        <v>1</v>
      </c>
      <c r="F79" s="301">
        <v>119</v>
      </c>
      <c r="G79" s="38"/>
      <c r="H79" s="44"/>
    </row>
    <row r="80" s="2" customFormat="1" ht="16.8" customHeight="1">
      <c r="A80" s="38"/>
      <c r="B80" s="44"/>
      <c r="C80" s="302" t="s">
        <v>1</v>
      </c>
      <c r="D80" s="302" t="s">
        <v>207</v>
      </c>
      <c r="E80" s="17" t="s">
        <v>1</v>
      </c>
      <c r="F80" s="303">
        <v>0</v>
      </c>
      <c r="G80" s="38"/>
      <c r="H80" s="44"/>
    </row>
    <row r="81" s="2" customFormat="1" ht="16.8" customHeight="1">
      <c r="A81" s="38"/>
      <c r="B81" s="44"/>
      <c r="C81" s="302" t="s">
        <v>208</v>
      </c>
      <c r="D81" s="302" t="s">
        <v>209</v>
      </c>
      <c r="E81" s="17" t="s">
        <v>1</v>
      </c>
      <c r="F81" s="303">
        <v>119</v>
      </c>
      <c r="G81" s="38"/>
      <c r="H81" s="44"/>
    </row>
    <row r="82" s="2" customFormat="1" ht="16.8" customHeight="1">
      <c r="A82" s="38"/>
      <c r="B82" s="44"/>
      <c r="C82" s="298" t="s">
        <v>133</v>
      </c>
      <c r="D82" s="299" t="s">
        <v>134</v>
      </c>
      <c r="E82" s="300" t="s">
        <v>1</v>
      </c>
      <c r="F82" s="301">
        <v>154.80000000000001</v>
      </c>
      <c r="G82" s="38"/>
      <c r="H82" s="44"/>
    </row>
    <row r="83" s="2" customFormat="1" ht="16.8" customHeight="1">
      <c r="A83" s="38"/>
      <c r="B83" s="44"/>
      <c r="C83" s="302" t="s">
        <v>1</v>
      </c>
      <c r="D83" s="302" t="s">
        <v>176</v>
      </c>
      <c r="E83" s="17" t="s">
        <v>1</v>
      </c>
      <c r="F83" s="303">
        <v>0</v>
      </c>
      <c r="G83" s="38"/>
      <c r="H83" s="44"/>
    </row>
    <row r="84" s="2" customFormat="1" ht="16.8" customHeight="1">
      <c r="A84" s="38"/>
      <c r="B84" s="44"/>
      <c r="C84" s="302" t="s">
        <v>1</v>
      </c>
      <c r="D84" s="302" t="s">
        <v>177</v>
      </c>
      <c r="E84" s="17" t="s">
        <v>1</v>
      </c>
      <c r="F84" s="303">
        <v>96</v>
      </c>
      <c r="G84" s="38"/>
      <c r="H84" s="44"/>
    </row>
    <row r="85" s="2" customFormat="1" ht="16.8" customHeight="1">
      <c r="A85" s="38"/>
      <c r="B85" s="44"/>
      <c r="C85" s="302" t="s">
        <v>1</v>
      </c>
      <c r="D85" s="302" t="s">
        <v>178</v>
      </c>
      <c r="E85" s="17" t="s">
        <v>1</v>
      </c>
      <c r="F85" s="303">
        <v>0</v>
      </c>
      <c r="G85" s="38"/>
      <c r="H85" s="44"/>
    </row>
    <row r="86" s="2" customFormat="1" ht="16.8" customHeight="1">
      <c r="A86" s="38"/>
      <c r="B86" s="44"/>
      <c r="C86" s="302" t="s">
        <v>1</v>
      </c>
      <c r="D86" s="302" t="s">
        <v>179</v>
      </c>
      <c r="E86" s="17" t="s">
        <v>1</v>
      </c>
      <c r="F86" s="303">
        <v>48</v>
      </c>
      <c r="G86" s="38"/>
      <c r="H86" s="44"/>
    </row>
    <row r="87" s="2" customFormat="1" ht="16.8" customHeight="1">
      <c r="A87" s="38"/>
      <c r="B87" s="44"/>
      <c r="C87" s="302" t="s">
        <v>1</v>
      </c>
      <c r="D87" s="302" t="s">
        <v>180</v>
      </c>
      <c r="E87" s="17" t="s">
        <v>1</v>
      </c>
      <c r="F87" s="303">
        <v>0</v>
      </c>
      <c r="G87" s="38"/>
      <c r="H87" s="44"/>
    </row>
    <row r="88" s="2" customFormat="1" ht="16.8" customHeight="1">
      <c r="A88" s="38"/>
      <c r="B88" s="44"/>
      <c r="C88" s="302" t="s">
        <v>1</v>
      </c>
      <c r="D88" s="302" t="s">
        <v>181</v>
      </c>
      <c r="E88" s="17" t="s">
        <v>1</v>
      </c>
      <c r="F88" s="303">
        <v>10.800000000000001</v>
      </c>
      <c r="G88" s="38"/>
      <c r="H88" s="44"/>
    </row>
    <row r="89" s="2" customFormat="1" ht="16.8" customHeight="1">
      <c r="A89" s="38"/>
      <c r="B89" s="44"/>
      <c r="C89" s="302" t="s">
        <v>133</v>
      </c>
      <c r="D89" s="302" t="s">
        <v>182</v>
      </c>
      <c r="E89" s="17" t="s">
        <v>1</v>
      </c>
      <c r="F89" s="303">
        <v>154.80000000000001</v>
      </c>
      <c r="G89" s="38"/>
      <c r="H89" s="44"/>
    </row>
    <row r="90" s="2" customFormat="1" ht="16.8" customHeight="1">
      <c r="A90" s="38"/>
      <c r="B90" s="44"/>
      <c r="C90" s="304" t="s">
        <v>765</v>
      </c>
      <c r="D90" s="38"/>
      <c r="E90" s="38"/>
      <c r="F90" s="38"/>
      <c r="G90" s="38"/>
      <c r="H90" s="44"/>
    </row>
    <row r="91" s="2" customFormat="1" ht="16.8" customHeight="1">
      <c r="A91" s="38"/>
      <c r="B91" s="44"/>
      <c r="C91" s="302" t="s">
        <v>167</v>
      </c>
      <c r="D91" s="302" t="s">
        <v>168</v>
      </c>
      <c r="E91" s="17" t="s">
        <v>169</v>
      </c>
      <c r="F91" s="303">
        <v>154.80000000000001</v>
      </c>
      <c r="G91" s="38"/>
      <c r="H91" s="44"/>
    </row>
    <row r="92" s="2" customFormat="1" ht="16.8" customHeight="1">
      <c r="A92" s="38"/>
      <c r="B92" s="44"/>
      <c r="C92" s="302" t="s">
        <v>183</v>
      </c>
      <c r="D92" s="302" t="s">
        <v>184</v>
      </c>
      <c r="E92" s="17" t="s">
        <v>185</v>
      </c>
      <c r="F92" s="303">
        <v>7.7400000000000002</v>
      </c>
      <c r="G92" s="38"/>
      <c r="H92" s="44"/>
    </row>
    <row r="93" s="2" customFormat="1" ht="16.8" customHeight="1">
      <c r="A93" s="38"/>
      <c r="B93" s="44"/>
      <c r="C93" s="298" t="s">
        <v>110</v>
      </c>
      <c r="D93" s="299" t="s">
        <v>111</v>
      </c>
      <c r="E93" s="300" t="s">
        <v>1</v>
      </c>
      <c r="F93" s="301">
        <v>50</v>
      </c>
      <c r="G93" s="38"/>
      <c r="H93" s="44"/>
    </row>
    <row r="94" s="2" customFormat="1" ht="16.8" customHeight="1">
      <c r="A94" s="38"/>
      <c r="B94" s="44"/>
      <c r="C94" s="302" t="s">
        <v>110</v>
      </c>
      <c r="D94" s="302" t="s">
        <v>112</v>
      </c>
      <c r="E94" s="17" t="s">
        <v>1</v>
      </c>
      <c r="F94" s="303">
        <v>50</v>
      </c>
      <c r="G94" s="38"/>
      <c r="H94" s="44"/>
    </row>
    <row r="95" s="2" customFormat="1" ht="16.8" customHeight="1">
      <c r="A95" s="38"/>
      <c r="B95" s="44"/>
      <c r="C95" s="304" t="s">
        <v>765</v>
      </c>
      <c r="D95" s="38"/>
      <c r="E95" s="38"/>
      <c r="F95" s="38"/>
      <c r="G95" s="38"/>
      <c r="H95" s="44"/>
    </row>
    <row r="96" s="2" customFormat="1" ht="16.8" customHeight="1">
      <c r="A96" s="38"/>
      <c r="B96" s="44"/>
      <c r="C96" s="302" t="s">
        <v>406</v>
      </c>
      <c r="D96" s="302" t="s">
        <v>407</v>
      </c>
      <c r="E96" s="17" t="s">
        <v>268</v>
      </c>
      <c r="F96" s="303">
        <v>50</v>
      </c>
      <c r="G96" s="38"/>
      <c r="H96" s="44"/>
    </row>
    <row r="97" s="2" customFormat="1" ht="16.8" customHeight="1">
      <c r="A97" s="38"/>
      <c r="B97" s="44"/>
      <c r="C97" s="302" t="s">
        <v>418</v>
      </c>
      <c r="D97" s="302" t="s">
        <v>419</v>
      </c>
      <c r="E97" s="17" t="s">
        <v>185</v>
      </c>
      <c r="F97" s="303">
        <v>32.866999999999997</v>
      </c>
      <c r="G97" s="38"/>
      <c r="H97" s="44"/>
    </row>
    <row r="98" s="2" customFormat="1" ht="16.8" customHeight="1">
      <c r="A98" s="38"/>
      <c r="B98" s="44"/>
      <c r="C98" s="302" t="s">
        <v>424</v>
      </c>
      <c r="D98" s="302" t="s">
        <v>425</v>
      </c>
      <c r="E98" s="17" t="s">
        <v>185</v>
      </c>
      <c r="F98" s="303">
        <v>33.75</v>
      </c>
      <c r="G98" s="38"/>
      <c r="H98" s="44"/>
    </row>
    <row r="99" s="2" customFormat="1" ht="16.8" customHeight="1">
      <c r="A99" s="38"/>
      <c r="B99" s="44"/>
      <c r="C99" s="302" t="s">
        <v>444</v>
      </c>
      <c r="D99" s="302" t="s">
        <v>445</v>
      </c>
      <c r="E99" s="17" t="s">
        <v>268</v>
      </c>
      <c r="F99" s="303">
        <v>50</v>
      </c>
      <c r="G99" s="38"/>
      <c r="H99" s="44"/>
    </row>
    <row r="100" s="2" customFormat="1" ht="16.8" customHeight="1">
      <c r="A100" s="38"/>
      <c r="B100" s="44"/>
      <c r="C100" s="302" t="s">
        <v>467</v>
      </c>
      <c r="D100" s="302" t="s">
        <v>468</v>
      </c>
      <c r="E100" s="17" t="s">
        <v>169</v>
      </c>
      <c r="F100" s="303">
        <v>200</v>
      </c>
      <c r="G100" s="38"/>
      <c r="H100" s="44"/>
    </row>
    <row r="101" s="2" customFormat="1" ht="16.8" customHeight="1">
      <c r="A101" s="38"/>
      <c r="B101" s="44"/>
      <c r="C101" s="298" t="s">
        <v>136</v>
      </c>
      <c r="D101" s="299" t="s">
        <v>137</v>
      </c>
      <c r="E101" s="300" t="s">
        <v>1</v>
      </c>
      <c r="F101" s="301">
        <v>716</v>
      </c>
      <c r="G101" s="38"/>
      <c r="H101" s="44"/>
    </row>
    <row r="102" s="2" customFormat="1" ht="16.8" customHeight="1">
      <c r="A102" s="38"/>
      <c r="B102" s="44"/>
      <c r="C102" s="302" t="s">
        <v>1</v>
      </c>
      <c r="D102" s="302" t="s">
        <v>326</v>
      </c>
      <c r="E102" s="17" t="s">
        <v>1</v>
      </c>
      <c r="F102" s="303">
        <v>0</v>
      </c>
      <c r="G102" s="38"/>
      <c r="H102" s="44"/>
    </row>
    <row r="103" s="2" customFormat="1" ht="16.8" customHeight="1">
      <c r="A103" s="38"/>
      <c r="B103" s="44"/>
      <c r="C103" s="302" t="s">
        <v>1</v>
      </c>
      <c r="D103" s="302" t="s">
        <v>327</v>
      </c>
      <c r="E103" s="17" t="s">
        <v>1</v>
      </c>
      <c r="F103" s="303">
        <v>50</v>
      </c>
      <c r="G103" s="38"/>
      <c r="H103" s="44"/>
    </row>
    <row r="104" s="2" customFormat="1" ht="16.8" customHeight="1">
      <c r="A104" s="38"/>
      <c r="B104" s="44"/>
      <c r="C104" s="302" t="s">
        <v>1</v>
      </c>
      <c r="D104" s="302" t="s">
        <v>328</v>
      </c>
      <c r="E104" s="17" t="s">
        <v>1</v>
      </c>
      <c r="F104" s="303">
        <v>0</v>
      </c>
      <c r="G104" s="38"/>
      <c r="H104" s="44"/>
    </row>
    <row r="105" s="2" customFormat="1" ht="16.8" customHeight="1">
      <c r="A105" s="38"/>
      <c r="B105" s="44"/>
      <c r="C105" s="302" t="s">
        <v>1</v>
      </c>
      <c r="D105" s="302" t="s">
        <v>329</v>
      </c>
      <c r="E105" s="17" t="s">
        <v>1</v>
      </c>
      <c r="F105" s="303">
        <v>400</v>
      </c>
      <c r="G105" s="38"/>
      <c r="H105" s="44"/>
    </row>
    <row r="106" s="2" customFormat="1" ht="16.8" customHeight="1">
      <c r="A106" s="38"/>
      <c r="B106" s="44"/>
      <c r="C106" s="302" t="s">
        <v>1</v>
      </c>
      <c r="D106" s="302" t="s">
        <v>330</v>
      </c>
      <c r="E106" s="17" t="s">
        <v>1</v>
      </c>
      <c r="F106" s="303">
        <v>0</v>
      </c>
      <c r="G106" s="38"/>
      <c r="H106" s="44"/>
    </row>
    <row r="107" s="2" customFormat="1" ht="16.8" customHeight="1">
      <c r="A107" s="38"/>
      <c r="B107" s="44"/>
      <c r="C107" s="302" t="s">
        <v>1</v>
      </c>
      <c r="D107" s="302" t="s">
        <v>331</v>
      </c>
      <c r="E107" s="17" t="s">
        <v>1</v>
      </c>
      <c r="F107" s="303">
        <v>266</v>
      </c>
      <c r="G107" s="38"/>
      <c r="H107" s="44"/>
    </row>
    <row r="108" s="2" customFormat="1" ht="16.8" customHeight="1">
      <c r="A108" s="38"/>
      <c r="B108" s="44"/>
      <c r="C108" s="302" t="s">
        <v>136</v>
      </c>
      <c r="D108" s="302" t="s">
        <v>182</v>
      </c>
      <c r="E108" s="17" t="s">
        <v>1</v>
      </c>
      <c r="F108" s="303">
        <v>716</v>
      </c>
      <c r="G108" s="38"/>
      <c r="H108" s="44"/>
    </row>
    <row r="109" s="2" customFormat="1" ht="16.8" customHeight="1">
      <c r="A109" s="38"/>
      <c r="B109" s="44"/>
      <c r="C109" s="304" t="s">
        <v>765</v>
      </c>
      <c r="D109" s="38"/>
      <c r="E109" s="38"/>
      <c r="F109" s="38"/>
      <c r="G109" s="38"/>
      <c r="H109" s="44"/>
    </row>
    <row r="110" s="2" customFormat="1" ht="16.8" customHeight="1">
      <c r="A110" s="38"/>
      <c r="B110" s="44"/>
      <c r="C110" s="302" t="s">
        <v>322</v>
      </c>
      <c r="D110" s="302" t="s">
        <v>323</v>
      </c>
      <c r="E110" s="17" t="s">
        <v>268</v>
      </c>
      <c r="F110" s="303">
        <v>716</v>
      </c>
      <c r="G110" s="38"/>
      <c r="H110" s="44"/>
    </row>
    <row r="111" s="2" customFormat="1" ht="16.8" customHeight="1">
      <c r="A111" s="38"/>
      <c r="B111" s="44"/>
      <c r="C111" s="302" t="s">
        <v>332</v>
      </c>
      <c r="D111" s="302" t="s">
        <v>333</v>
      </c>
      <c r="E111" s="17" t="s">
        <v>268</v>
      </c>
      <c r="F111" s="303">
        <v>716</v>
      </c>
      <c r="G111" s="38"/>
      <c r="H111" s="44"/>
    </row>
    <row r="112" s="2" customFormat="1" ht="16.8" customHeight="1">
      <c r="A112" s="38"/>
      <c r="B112" s="44"/>
      <c r="C112" s="298" t="s">
        <v>124</v>
      </c>
      <c r="D112" s="299" t="s">
        <v>125</v>
      </c>
      <c r="E112" s="300" t="s">
        <v>1</v>
      </c>
      <c r="F112" s="301">
        <v>6.75</v>
      </c>
      <c r="G112" s="38"/>
      <c r="H112" s="44"/>
    </row>
    <row r="113" s="2" customFormat="1" ht="16.8" customHeight="1">
      <c r="A113" s="38"/>
      <c r="B113" s="44"/>
      <c r="C113" s="302" t="s">
        <v>1</v>
      </c>
      <c r="D113" s="302" t="s">
        <v>194</v>
      </c>
      <c r="E113" s="17" t="s">
        <v>1</v>
      </c>
      <c r="F113" s="303">
        <v>0</v>
      </c>
      <c r="G113" s="38"/>
      <c r="H113" s="44"/>
    </row>
    <row r="114" s="2" customFormat="1" ht="16.8" customHeight="1">
      <c r="A114" s="38"/>
      <c r="B114" s="44"/>
      <c r="C114" s="302" t="s">
        <v>124</v>
      </c>
      <c r="D114" s="302" t="s">
        <v>195</v>
      </c>
      <c r="E114" s="17" t="s">
        <v>1</v>
      </c>
      <c r="F114" s="303">
        <v>6.75</v>
      </c>
      <c r="G114" s="38"/>
      <c r="H114" s="44"/>
    </row>
    <row r="115" s="2" customFormat="1" ht="16.8" customHeight="1">
      <c r="A115" s="38"/>
      <c r="B115" s="44"/>
      <c r="C115" s="304" t="s">
        <v>765</v>
      </c>
      <c r="D115" s="38"/>
      <c r="E115" s="38"/>
      <c r="F115" s="38"/>
      <c r="G115" s="38"/>
      <c r="H115" s="44"/>
    </row>
    <row r="116" s="2" customFormat="1" ht="16.8" customHeight="1">
      <c r="A116" s="38"/>
      <c r="B116" s="44"/>
      <c r="C116" s="302" t="s">
        <v>190</v>
      </c>
      <c r="D116" s="302" t="s">
        <v>191</v>
      </c>
      <c r="E116" s="17" t="s">
        <v>185</v>
      </c>
      <c r="F116" s="303">
        <v>6.75</v>
      </c>
      <c r="G116" s="38"/>
      <c r="H116" s="44"/>
    </row>
    <row r="117" s="2" customFormat="1" ht="16.8" customHeight="1">
      <c r="A117" s="38"/>
      <c r="B117" s="44"/>
      <c r="C117" s="302" t="s">
        <v>224</v>
      </c>
      <c r="D117" s="302" t="s">
        <v>225</v>
      </c>
      <c r="E117" s="17" t="s">
        <v>185</v>
      </c>
      <c r="F117" s="303">
        <v>456.75</v>
      </c>
      <c r="G117" s="38"/>
      <c r="H117" s="44"/>
    </row>
    <row r="118" s="2" customFormat="1" ht="16.8" customHeight="1">
      <c r="A118" s="38"/>
      <c r="B118" s="44"/>
      <c r="C118" s="298" t="s">
        <v>117</v>
      </c>
      <c r="D118" s="299" t="s">
        <v>118</v>
      </c>
      <c r="E118" s="300" t="s">
        <v>1</v>
      </c>
      <c r="F118" s="301">
        <v>266</v>
      </c>
      <c r="G118" s="38"/>
      <c r="H118" s="44"/>
    </row>
    <row r="119" s="2" customFormat="1" ht="16.8" customHeight="1">
      <c r="A119" s="38"/>
      <c r="B119" s="44"/>
      <c r="C119" s="302" t="s">
        <v>117</v>
      </c>
      <c r="D119" s="302" t="s">
        <v>215</v>
      </c>
      <c r="E119" s="17" t="s">
        <v>1</v>
      </c>
      <c r="F119" s="303">
        <v>266</v>
      </c>
      <c r="G119" s="38"/>
      <c r="H119" s="44"/>
    </row>
    <row r="120" s="2" customFormat="1" ht="16.8" customHeight="1">
      <c r="A120" s="38"/>
      <c r="B120" s="44"/>
      <c r="C120" s="304" t="s">
        <v>765</v>
      </c>
      <c r="D120" s="38"/>
      <c r="E120" s="38"/>
      <c r="F120" s="38"/>
      <c r="G120" s="38"/>
      <c r="H120" s="44"/>
    </row>
    <row r="121" s="2" customFormat="1" ht="16.8" customHeight="1">
      <c r="A121" s="38"/>
      <c r="B121" s="44"/>
      <c r="C121" s="302" t="s">
        <v>211</v>
      </c>
      <c r="D121" s="302" t="s">
        <v>212</v>
      </c>
      <c r="E121" s="17" t="s">
        <v>185</v>
      </c>
      <c r="F121" s="303">
        <v>266</v>
      </c>
      <c r="G121" s="38"/>
      <c r="H121" s="44"/>
    </row>
    <row r="122" s="2" customFormat="1" ht="16.8" customHeight="1">
      <c r="A122" s="38"/>
      <c r="B122" s="44"/>
      <c r="C122" s="302" t="s">
        <v>487</v>
      </c>
      <c r="D122" s="302" t="s">
        <v>488</v>
      </c>
      <c r="E122" s="17" t="s">
        <v>434</v>
      </c>
      <c r="F122" s="303">
        <v>2091.6329999999998</v>
      </c>
      <c r="G122" s="38"/>
      <c r="H122" s="44"/>
    </row>
    <row r="123" s="2" customFormat="1" ht="16.8" customHeight="1">
      <c r="A123" s="38"/>
      <c r="B123" s="44"/>
      <c r="C123" s="302" t="s">
        <v>495</v>
      </c>
      <c r="D123" s="302" t="s">
        <v>496</v>
      </c>
      <c r="E123" s="17" t="s">
        <v>434</v>
      </c>
      <c r="F123" s="303">
        <v>16815.057000000001</v>
      </c>
      <c r="G123" s="38"/>
      <c r="H123" s="44"/>
    </row>
    <row r="124" s="2" customFormat="1" ht="16.8" customHeight="1">
      <c r="A124" s="38"/>
      <c r="B124" s="44"/>
      <c r="C124" s="302" t="s">
        <v>514</v>
      </c>
      <c r="D124" s="302" t="s">
        <v>515</v>
      </c>
      <c r="E124" s="17" t="s">
        <v>434</v>
      </c>
      <c r="F124" s="303">
        <v>645.55799999999999</v>
      </c>
      <c r="G124" s="38"/>
      <c r="H124" s="44"/>
    </row>
    <row r="125" s="2" customFormat="1" ht="16.8" customHeight="1">
      <c r="A125" s="38"/>
      <c r="B125" s="44"/>
      <c r="C125" s="302" t="s">
        <v>432</v>
      </c>
      <c r="D125" s="302" t="s">
        <v>433</v>
      </c>
      <c r="E125" s="17" t="s">
        <v>434</v>
      </c>
      <c r="F125" s="303">
        <v>1408.875</v>
      </c>
      <c r="G125" s="38"/>
      <c r="H125" s="44"/>
    </row>
    <row r="126" s="2" customFormat="1" ht="16.8" customHeight="1">
      <c r="A126" s="38"/>
      <c r="B126" s="44"/>
      <c r="C126" s="298" t="s">
        <v>113</v>
      </c>
      <c r="D126" s="299" t="s">
        <v>114</v>
      </c>
      <c r="E126" s="300" t="s">
        <v>1</v>
      </c>
      <c r="F126" s="301">
        <v>106</v>
      </c>
      <c r="G126" s="38"/>
      <c r="H126" s="44"/>
    </row>
    <row r="127" s="2" customFormat="1" ht="16.8" customHeight="1">
      <c r="A127" s="38"/>
      <c r="B127" s="44"/>
      <c r="C127" s="302" t="s">
        <v>1</v>
      </c>
      <c r="D127" s="302" t="s">
        <v>221</v>
      </c>
      <c r="E127" s="17" t="s">
        <v>1</v>
      </c>
      <c r="F127" s="303">
        <v>0</v>
      </c>
      <c r="G127" s="38"/>
      <c r="H127" s="44"/>
    </row>
    <row r="128" s="2" customFormat="1" ht="16.8" customHeight="1">
      <c r="A128" s="38"/>
      <c r="B128" s="44"/>
      <c r="C128" s="302" t="s">
        <v>113</v>
      </c>
      <c r="D128" s="302" t="s">
        <v>222</v>
      </c>
      <c r="E128" s="17" t="s">
        <v>1</v>
      </c>
      <c r="F128" s="303">
        <v>106</v>
      </c>
      <c r="G128" s="38"/>
      <c r="H128" s="44"/>
    </row>
    <row r="129" s="2" customFormat="1" ht="16.8" customHeight="1">
      <c r="A129" s="38"/>
      <c r="B129" s="44"/>
      <c r="C129" s="304" t="s">
        <v>765</v>
      </c>
      <c r="D129" s="38"/>
      <c r="E129" s="38"/>
      <c r="F129" s="38"/>
      <c r="G129" s="38"/>
      <c r="H129" s="44"/>
    </row>
    <row r="130" s="2" customFormat="1" ht="16.8" customHeight="1">
      <c r="A130" s="38"/>
      <c r="B130" s="44"/>
      <c r="C130" s="302" t="s">
        <v>217</v>
      </c>
      <c r="D130" s="302" t="s">
        <v>218</v>
      </c>
      <c r="E130" s="17" t="s">
        <v>185</v>
      </c>
      <c r="F130" s="303">
        <v>106</v>
      </c>
      <c r="G130" s="38"/>
      <c r="H130" s="44"/>
    </row>
    <row r="131" s="2" customFormat="1" ht="16.8" customHeight="1">
      <c r="A131" s="38"/>
      <c r="B131" s="44"/>
      <c r="C131" s="302" t="s">
        <v>487</v>
      </c>
      <c r="D131" s="302" t="s">
        <v>488</v>
      </c>
      <c r="E131" s="17" t="s">
        <v>434</v>
      </c>
      <c r="F131" s="303">
        <v>2091.6329999999998</v>
      </c>
      <c r="G131" s="38"/>
      <c r="H131" s="44"/>
    </row>
    <row r="132" s="2" customFormat="1" ht="16.8" customHeight="1">
      <c r="A132" s="38"/>
      <c r="B132" s="44"/>
      <c r="C132" s="302" t="s">
        <v>495</v>
      </c>
      <c r="D132" s="302" t="s">
        <v>496</v>
      </c>
      <c r="E132" s="17" t="s">
        <v>434</v>
      </c>
      <c r="F132" s="303">
        <v>16815.057000000001</v>
      </c>
      <c r="G132" s="38"/>
      <c r="H132" s="44"/>
    </row>
    <row r="133" s="2" customFormat="1" ht="16.8" customHeight="1">
      <c r="A133" s="38"/>
      <c r="B133" s="44"/>
      <c r="C133" s="302" t="s">
        <v>514</v>
      </c>
      <c r="D133" s="302" t="s">
        <v>515</v>
      </c>
      <c r="E133" s="17" t="s">
        <v>434</v>
      </c>
      <c r="F133" s="303">
        <v>645.55799999999999</v>
      </c>
      <c r="G133" s="38"/>
      <c r="H133" s="44"/>
    </row>
    <row r="134" s="2" customFormat="1" ht="16.8" customHeight="1">
      <c r="A134" s="38"/>
      <c r="B134" s="44"/>
      <c r="C134" s="302" t="s">
        <v>432</v>
      </c>
      <c r="D134" s="302" t="s">
        <v>433</v>
      </c>
      <c r="E134" s="17" t="s">
        <v>434</v>
      </c>
      <c r="F134" s="303">
        <v>1408.875</v>
      </c>
      <c r="G134" s="38"/>
      <c r="H134" s="44"/>
    </row>
    <row r="135" s="2" customFormat="1" ht="26.4" customHeight="1">
      <c r="A135" s="38"/>
      <c r="B135" s="44"/>
      <c r="C135" s="297" t="s">
        <v>768</v>
      </c>
      <c r="D135" s="297" t="s">
        <v>88</v>
      </c>
      <c r="E135" s="38"/>
      <c r="F135" s="38"/>
      <c r="G135" s="38"/>
      <c r="H135" s="44"/>
    </row>
    <row r="136" s="2" customFormat="1" ht="16.8" customHeight="1">
      <c r="A136" s="38"/>
      <c r="B136" s="44"/>
      <c r="C136" s="298" t="s">
        <v>535</v>
      </c>
      <c r="D136" s="299" t="s">
        <v>1</v>
      </c>
      <c r="E136" s="300" t="s">
        <v>1</v>
      </c>
      <c r="F136" s="301">
        <v>1.1770000000000001</v>
      </c>
      <c r="G136" s="38"/>
      <c r="H136" s="44"/>
    </row>
    <row r="137" s="2" customFormat="1" ht="16.8" customHeight="1">
      <c r="A137" s="38"/>
      <c r="B137" s="44"/>
      <c r="C137" s="302" t="s">
        <v>535</v>
      </c>
      <c r="D137" s="302" t="s">
        <v>546</v>
      </c>
      <c r="E137" s="17" t="s">
        <v>1</v>
      </c>
      <c r="F137" s="303">
        <v>1.1770000000000001</v>
      </c>
      <c r="G137" s="38"/>
      <c r="H137" s="44"/>
    </row>
    <row r="138" s="2" customFormat="1" ht="16.8" customHeight="1">
      <c r="A138" s="38"/>
      <c r="B138" s="44"/>
      <c r="C138" s="304" t="s">
        <v>765</v>
      </c>
      <c r="D138" s="38"/>
      <c r="E138" s="38"/>
      <c r="F138" s="38"/>
      <c r="G138" s="38"/>
      <c r="H138" s="44"/>
    </row>
    <row r="139" s="2" customFormat="1" ht="16.8" customHeight="1">
      <c r="A139" s="38"/>
      <c r="B139" s="44"/>
      <c r="C139" s="302" t="s">
        <v>542</v>
      </c>
      <c r="D139" s="302" t="s">
        <v>543</v>
      </c>
      <c r="E139" s="17" t="s">
        <v>234</v>
      </c>
      <c r="F139" s="303">
        <v>1.1770000000000001</v>
      </c>
      <c r="G139" s="38"/>
      <c r="H139" s="44"/>
    </row>
    <row r="140" s="2" customFormat="1" ht="16.8" customHeight="1">
      <c r="A140" s="38"/>
      <c r="B140" s="44"/>
      <c r="C140" s="302" t="s">
        <v>224</v>
      </c>
      <c r="D140" s="302" t="s">
        <v>225</v>
      </c>
      <c r="E140" s="17" t="s">
        <v>185</v>
      </c>
      <c r="F140" s="303">
        <v>783.50199999999995</v>
      </c>
      <c r="G140" s="38"/>
      <c r="H140" s="44"/>
    </row>
    <row r="141" s="2" customFormat="1" ht="16.8" customHeight="1">
      <c r="A141" s="38"/>
      <c r="B141" s="44"/>
      <c r="C141" s="302" t="s">
        <v>569</v>
      </c>
      <c r="D141" s="302" t="s">
        <v>570</v>
      </c>
      <c r="E141" s="17" t="s">
        <v>234</v>
      </c>
      <c r="F141" s="303">
        <v>1.5429999999999999</v>
      </c>
      <c r="G141" s="38"/>
      <c r="H141" s="44"/>
    </row>
    <row r="142" s="2" customFormat="1" ht="16.8" customHeight="1">
      <c r="A142" s="38"/>
      <c r="B142" s="44"/>
      <c r="C142" s="298" t="s">
        <v>532</v>
      </c>
      <c r="D142" s="299" t="s">
        <v>1</v>
      </c>
      <c r="E142" s="300" t="s">
        <v>1</v>
      </c>
      <c r="F142" s="301">
        <v>0.025999999999999999</v>
      </c>
      <c r="G142" s="38"/>
      <c r="H142" s="44"/>
    </row>
    <row r="143" s="2" customFormat="1" ht="16.8" customHeight="1">
      <c r="A143" s="38"/>
      <c r="B143" s="44"/>
      <c r="C143" s="302" t="s">
        <v>532</v>
      </c>
      <c r="D143" s="302" t="s">
        <v>541</v>
      </c>
      <c r="E143" s="17" t="s">
        <v>1</v>
      </c>
      <c r="F143" s="303">
        <v>0.025999999999999999</v>
      </c>
      <c r="G143" s="38"/>
      <c r="H143" s="44"/>
    </row>
    <row r="144" s="2" customFormat="1" ht="16.8" customHeight="1">
      <c r="A144" s="38"/>
      <c r="B144" s="44"/>
      <c r="C144" s="304" t="s">
        <v>765</v>
      </c>
      <c r="D144" s="38"/>
      <c r="E144" s="38"/>
      <c r="F144" s="38"/>
      <c r="G144" s="38"/>
      <c r="H144" s="44"/>
    </row>
    <row r="145" s="2" customFormat="1" ht="16.8" customHeight="1">
      <c r="A145" s="38"/>
      <c r="B145" s="44"/>
      <c r="C145" s="302" t="s">
        <v>537</v>
      </c>
      <c r="D145" s="302" t="s">
        <v>538</v>
      </c>
      <c r="E145" s="17" t="s">
        <v>234</v>
      </c>
      <c r="F145" s="303">
        <v>0.025999999999999999</v>
      </c>
      <c r="G145" s="38"/>
      <c r="H145" s="44"/>
    </row>
    <row r="146" s="2" customFormat="1" ht="16.8" customHeight="1">
      <c r="A146" s="38"/>
      <c r="B146" s="44"/>
      <c r="C146" s="302" t="s">
        <v>224</v>
      </c>
      <c r="D146" s="302" t="s">
        <v>225</v>
      </c>
      <c r="E146" s="17" t="s">
        <v>185</v>
      </c>
      <c r="F146" s="303">
        <v>783.50199999999995</v>
      </c>
      <c r="G146" s="38"/>
      <c r="H146" s="44"/>
    </row>
    <row r="147" s="2" customFormat="1" ht="16.8" customHeight="1">
      <c r="A147" s="38"/>
      <c r="B147" s="44"/>
      <c r="C147" s="302" t="s">
        <v>569</v>
      </c>
      <c r="D147" s="302" t="s">
        <v>570</v>
      </c>
      <c r="E147" s="17" t="s">
        <v>234</v>
      </c>
      <c r="F147" s="303">
        <v>1.5429999999999999</v>
      </c>
      <c r="G147" s="38"/>
      <c r="H147" s="44"/>
    </row>
    <row r="148" s="2" customFormat="1" ht="16.8" customHeight="1">
      <c r="A148" s="38"/>
      <c r="B148" s="44"/>
      <c r="C148" s="298" t="s">
        <v>528</v>
      </c>
      <c r="D148" s="299" t="s">
        <v>1</v>
      </c>
      <c r="E148" s="300" t="s">
        <v>1</v>
      </c>
      <c r="F148" s="301">
        <v>48</v>
      </c>
      <c r="G148" s="38"/>
      <c r="H148" s="44"/>
    </row>
    <row r="149" s="2" customFormat="1" ht="16.8" customHeight="1">
      <c r="A149" s="38"/>
      <c r="B149" s="44"/>
      <c r="C149" s="302" t="s">
        <v>1</v>
      </c>
      <c r="D149" s="302" t="s">
        <v>608</v>
      </c>
      <c r="E149" s="17" t="s">
        <v>1</v>
      </c>
      <c r="F149" s="303">
        <v>42</v>
      </c>
      <c r="G149" s="38"/>
      <c r="H149" s="44"/>
    </row>
    <row r="150" s="2" customFormat="1" ht="16.8" customHeight="1">
      <c r="A150" s="38"/>
      <c r="B150" s="44"/>
      <c r="C150" s="302" t="s">
        <v>1</v>
      </c>
      <c r="D150" s="302" t="s">
        <v>609</v>
      </c>
      <c r="E150" s="17" t="s">
        <v>1</v>
      </c>
      <c r="F150" s="303">
        <v>6</v>
      </c>
      <c r="G150" s="38"/>
      <c r="H150" s="44"/>
    </row>
    <row r="151" s="2" customFormat="1" ht="16.8" customHeight="1">
      <c r="A151" s="38"/>
      <c r="B151" s="44"/>
      <c r="C151" s="302" t="s">
        <v>528</v>
      </c>
      <c r="D151" s="302" t="s">
        <v>182</v>
      </c>
      <c r="E151" s="17" t="s">
        <v>1</v>
      </c>
      <c r="F151" s="303">
        <v>48</v>
      </c>
      <c r="G151" s="38"/>
      <c r="H151" s="44"/>
    </row>
    <row r="152" s="2" customFormat="1" ht="16.8" customHeight="1">
      <c r="A152" s="38"/>
      <c r="B152" s="44"/>
      <c r="C152" s="304" t="s">
        <v>765</v>
      </c>
      <c r="D152" s="38"/>
      <c r="E152" s="38"/>
      <c r="F152" s="38"/>
      <c r="G152" s="38"/>
      <c r="H152" s="44"/>
    </row>
    <row r="153" s="2" customFormat="1" ht="16.8" customHeight="1">
      <c r="A153" s="38"/>
      <c r="B153" s="44"/>
      <c r="C153" s="302" t="s">
        <v>604</v>
      </c>
      <c r="D153" s="302" t="s">
        <v>605</v>
      </c>
      <c r="E153" s="17" t="s">
        <v>185</v>
      </c>
      <c r="F153" s="303">
        <v>48</v>
      </c>
      <c r="G153" s="38"/>
      <c r="H153" s="44"/>
    </row>
    <row r="154" s="2" customFormat="1" ht="16.8" customHeight="1">
      <c r="A154" s="38"/>
      <c r="B154" s="44"/>
      <c r="C154" s="302" t="s">
        <v>487</v>
      </c>
      <c r="D154" s="302" t="s">
        <v>488</v>
      </c>
      <c r="E154" s="17" t="s">
        <v>434</v>
      </c>
      <c r="F154" s="303">
        <v>3123.056</v>
      </c>
      <c r="G154" s="38"/>
      <c r="H154" s="44"/>
    </row>
    <row r="155" s="2" customFormat="1" ht="16.8" customHeight="1">
      <c r="A155" s="38"/>
      <c r="B155" s="44"/>
      <c r="C155" s="298" t="s">
        <v>530</v>
      </c>
      <c r="D155" s="299" t="s">
        <v>1</v>
      </c>
      <c r="E155" s="300" t="s">
        <v>1</v>
      </c>
      <c r="F155" s="301">
        <v>288.10000000000002</v>
      </c>
      <c r="G155" s="38"/>
      <c r="H155" s="44"/>
    </row>
    <row r="156" s="2" customFormat="1" ht="16.8" customHeight="1">
      <c r="A156" s="38"/>
      <c r="B156" s="44"/>
      <c r="C156" s="302" t="s">
        <v>1</v>
      </c>
      <c r="D156" s="302" t="s">
        <v>619</v>
      </c>
      <c r="E156" s="17" t="s">
        <v>1</v>
      </c>
      <c r="F156" s="303">
        <v>30</v>
      </c>
      <c r="G156" s="38"/>
      <c r="H156" s="44"/>
    </row>
    <row r="157" s="2" customFormat="1" ht="16.8" customHeight="1">
      <c r="A157" s="38"/>
      <c r="B157" s="44"/>
      <c r="C157" s="302" t="s">
        <v>1</v>
      </c>
      <c r="D157" s="302" t="s">
        <v>620</v>
      </c>
      <c r="E157" s="17" t="s">
        <v>1</v>
      </c>
      <c r="F157" s="303">
        <v>11.25</v>
      </c>
      <c r="G157" s="38"/>
      <c r="H157" s="44"/>
    </row>
    <row r="158" s="2" customFormat="1" ht="16.8" customHeight="1">
      <c r="A158" s="38"/>
      <c r="B158" s="44"/>
      <c r="C158" s="302" t="s">
        <v>1</v>
      </c>
      <c r="D158" s="302" t="s">
        <v>621</v>
      </c>
      <c r="E158" s="17" t="s">
        <v>1</v>
      </c>
      <c r="F158" s="303">
        <v>30.399999999999999</v>
      </c>
      <c r="G158" s="38"/>
      <c r="H158" s="44"/>
    </row>
    <row r="159" s="2" customFormat="1" ht="16.8" customHeight="1">
      <c r="A159" s="38"/>
      <c r="B159" s="44"/>
      <c r="C159" s="302" t="s">
        <v>1</v>
      </c>
      <c r="D159" s="302" t="s">
        <v>622</v>
      </c>
      <c r="E159" s="17" t="s">
        <v>1</v>
      </c>
      <c r="F159" s="303">
        <v>48.450000000000003</v>
      </c>
      <c r="G159" s="38"/>
      <c r="H159" s="44"/>
    </row>
    <row r="160" s="2" customFormat="1" ht="16.8" customHeight="1">
      <c r="A160" s="38"/>
      <c r="B160" s="44"/>
      <c r="C160" s="302" t="s">
        <v>1</v>
      </c>
      <c r="D160" s="302" t="s">
        <v>623</v>
      </c>
      <c r="E160" s="17" t="s">
        <v>1</v>
      </c>
      <c r="F160" s="303">
        <v>18</v>
      </c>
      <c r="G160" s="38"/>
      <c r="H160" s="44"/>
    </row>
    <row r="161" s="2" customFormat="1" ht="16.8" customHeight="1">
      <c r="A161" s="38"/>
      <c r="B161" s="44"/>
      <c r="C161" s="302" t="s">
        <v>1</v>
      </c>
      <c r="D161" s="302" t="s">
        <v>624</v>
      </c>
      <c r="E161" s="17" t="s">
        <v>1</v>
      </c>
      <c r="F161" s="303">
        <v>28</v>
      </c>
      <c r="G161" s="38"/>
      <c r="H161" s="44"/>
    </row>
    <row r="162" s="2" customFormat="1" ht="16.8" customHeight="1">
      <c r="A162" s="38"/>
      <c r="B162" s="44"/>
      <c r="C162" s="302" t="s">
        <v>1</v>
      </c>
      <c r="D162" s="302" t="s">
        <v>625</v>
      </c>
      <c r="E162" s="17" t="s">
        <v>1</v>
      </c>
      <c r="F162" s="303">
        <v>18</v>
      </c>
      <c r="G162" s="38"/>
      <c r="H162" s="44"/>
    </row>
    <row r="163" s="2" customFormat="1" ht="16.8" customHeight="1">
      <c r="A163" s="38"/>
      <c r="B163" s="44"/>
      <c r="C163" s="302" t="s">
        <v>1</v>
      </c>
      <c r="D163" s="302" t="s">
        <v>626</v>
      </c>
      <c r="E163" s="17" t="s">
        <v>1</v>
      </c>
      <c r="F163" s="303">
        <v>28</v>
      </c>
      <c r="G163" s="38"/>
      <c r="H163" s="44"/>
    </row>
    <row r="164" s="2" customFormat="1" ht="16.8" customHeight="1">
      <c r="A164" s="38"/>
      <c r="B164" s="44"/>
      <c r="C164" s="302" t="s">
        <v>1</v>
      </c>
      <c r="D164" s="302" t="s">
        <v>627</v>
      </c>
      <c r="E164" s="17" t="s">
        <v>1</v>
      </c>
      <c r="F164" s="303">
        <v>76</v>
      </c>
      <c r="G164" s="38"/>
      <c r="H164" s="44"/>
    </row>
    <row r="165" s="2" customFormat="1" ht="16.8" customHeight="1">
      <c r="A165" s="38"/>
      <c r="B165" s="44"/>
      <c r="C165" s="302" t="s">
        <v>530</v>
      </c>
      <c r="D165" s="302" t="s">
        <v>182</v>
      </c>
      <c r="E165" s="17" t="s">
        <v>1</v>
      </c>
      <c r="F165" s="303">
        <v>288.10000000000002</v>
      </c>
      <c r="G165" s="38"/>
      <c r="H165" s="44"/>
    </row>
    <row r="166" s="2" customFormat="1" ht="16.8" customHeight="1">
      <c r="A166" s="38"/>
      <c r="B166" s="44"/>
      <c r="C166" s="304" t="s">
        <v>765</v>
      </c>
      <c r="D166" s="38"/>
      <c r="E166" s="38"/>
      <c r="F166" s="38"/>
      <c r="G166" s="38"/>
      <c r="H166" s="44"/>
    </row>
    <row r="167" s="2" customFormat="1" ht="16.8" customHeight="1">
      <c r="A167" s="38"/>
      <c r="B167" s="44"/>
      <c r="C167" s="302" t="s">
        <v>615</v>
      </c>
      <c r="D167" s="302" t="s">
        <v>616</v>
      </c>
      <c r="E167" s="17" t="s">
        <v>185</v>
      </c>
      <c r="F167" s="303">
        <v>288.10000000000002</v>
      </c>
      <c r="G167" s="38"/>
      <c r="H167" s="44"/>
    </row>
    <row r="168" s="2" customFormat="1" ht="16.8" customHeight="1">
      <c r="A168" s="38"/>
      <c r="B168" s="44"/>
      <c r="C168" s="302" t="s">
        <v>487</v>
      </c>
      <c r="D168" s="302" t="s">
        <v>488</v>
      </c>
      <c r="E168" s="17" t="s">
        <v>434</v>
      </c>
      <c r="F168" s="303">
        <v>3123.056</v>
      </c>
      <c r="G168" s="38"/>
      <c r="H168" s="44"/>
    </row>
    <row r="169" s="2" customFormat="1" ht="16.8" customHeight="1">
      <c r="A169" s="38"/>
      <c r="B169" s="44"/>
      <c r="C169" s="298" t="s">
        <v>529</v>
      </c>
      <c r="D169" s="299" t="s">
        <v>1</v>
      </c>
      <c r="E169" s="300" t="s">
        <v>1</v>
      </c>
      <c r="F169" s="301">
        <v>46</v>
      </c>
      <c r="G169" s="38"/>
      <c r="H169" s="44"/>
    </row>
    <row r="170" s="2" customFormat="1" ht="16.8" customHeight="1">
      <c r="A170" s="38"/>
      <c r="B170" s="44"/>
      <c r="C170" s="302" t="s">
        <v>1</v>
      </c>
      <c r="D170" s="302" t="s">
        <v>614</v>
      </c>
      <c r="E170" s="17" t="s">
        <v>1</v>
      </c>
      <c r="F170" s="303">
        <v>46</v>
      </c>
      <c r="G170" s="38"/>
      <c r="H170" s="44"/>
    </row>
    <row r="171" s="2" customFormat="1" ht="16.8" customHeight="1">
      <c r="A171" s="38"/>
      <c r="B171" s="44"/>
      <c r="C171" s="302" t="s">
        <v>529</v>
      </c>
      <c r="D171" s="302" t="s">
        <v>182</v>
      </c>
      <c r="E171" s="17" t="s">
        <v>1</v>
      </c>
      <c r="F171" s="303">
        <v>46</v>
      </c>
      <c r="G171" s="38"/>
      <c r="H171" s="44"/>
    </row>
    <row r="172" s="2" customFormat="1" ht="16.8" customHeight="1">
      <c r="A172" s="38"/>
      <c r="B172" s="44"/>
      <c r="C172" s="304" t="s">
        <v>765</v>
      </c>
      <c r="D172" s="38"/>
      <c r="E172" s="38"/>
      <c r="F172" s="38"/>
      <c r="G172" s="38"/>
      <c r="H172" s="44"/>
    </row>
    <row r="173" s="2" customFormat="1" ht="16.8" customHeight="1">
      <c r="A173" s="38"/>
      <c r="B173" s="44"/>
      <c r="C173" s="302" t="s">
        <v>610</v>
      </c>
      <c r="D173" s="302" t="s">
        <v>611</v>
      </c>
      <c r="E173" s="17" t="s">
        <v>185</v>
      </c>
      <c r="F173" s="303">
        <v>46</v>
      </c>
      <c r="G173" s="38"/>
      <c r="H173" s="44"/>
    </row>
    <row r="174" s="2" customFormat="1" ht="16.8" customHeight="1">
      <c r="A174" s="38"/>
      <c r="B174" s="44"/>
      <c r="C174" s="302" t="s">
        <v>487</v>
      </c>
      <c r="D174" s="302" t="s">
        <v>488</v>
      </c>
      <c r="E174" s="17" t="s">
        <v>434</v>
      </c>
      <c r="F174" s="303">
        <v>3123.056</v>
      </c>
      <c r="G174" s="38"/>
      <c r="H174" s="44"/>
    </row>
    <row r="175" s="2" customFormat="1" ht="16.8" customHeight="1">
      <c r="A175" s="38"/>
      <c r="B175" s="44"/>
      <c r="C175" s="298" t="s">
        <v>526</v>
      </c>
      <c r="D175" s="299" t="s">
        <v>1</v>
      </c>
      <c r="E175" s="300" t="s">
        <v>1</v>
      </c>
      <c r="F175" s="301">
        <v>0.34000000000000002</v>
      </c>
      <c r="G175" s="38"/>
      <c r="H175" s="44"/>
    </row>
    <row r="176" s="2" customFormat="1" ht="16.8" customHeight="1">
      <c r="A176" s="38"/>
      <c r="B176" s="44"/>
      <c r="C176" s="302" t="s">
        <v>526</v>
      </c>
      <c r="D176" s="302" t="s">
        <v>568</v>
      </c>
      <c r="E176" s="17" t="s">
        <v>1</v>
      </c>
      <c r="F176" s="303">
        <v>0.34000000000000002</v>
      </c>
      <c r="G176" s="38"/>
      <c r="H176" s="44"/>
    </row>
    <row r="177" s="2" customFormat="1" ht="16.8" customHeight="1">
      <c r="A177" s="38"/>
      <c r="B177" s="44"/>
      <c r="C177" s="304" t="s">
        <v>765</v>
      </c>
      <c r="D177" s="38"/>
      <c r="E177" s="38"/>
      <c r="F177" s="38"/>
      <c r="G177" s="38"/>
      <c r="H177" s="44"/>
    </row>
    <row r="178" s="2" customFormat="1" ht="16.8" customHeight="1">
      <c r="A178" s="38"/>
      <c r="B178" s="44"/>
      <c r="C178" s="302" t="s">
        <v>287</v>
      </c>
      <c r="D178" s="302" t="s">
        <v>288</v>
      </c>
      <c r="E178" s="17" t="s">
        <v>234</v>
      </c>
      <c r="F178" s="303">
        <v>0.34000000000000002</v>
      </c>
      <c r="G178" s="38"/>
      <c r="H178" s="44"/>
    </row>
    <row r="179" s="2" customFormat="1" ht="16.8" customHeight="1">
      <c r="A179" s="38"/>
      <c r="B179" s="44"/>
      <c r="C179" s="302" t="s">
        <v>224</v>
      </c>
      <c r="D179" s="302" t="s">
        <v>225</v>
      </c>
      <c r="E179" s="17" t="s">
        <v>185</v>
      </c>
      <c r="F179" s="303">
        <v>783.50199999999995</v>
      </c>
      <c r="G179" s="38"/>
      <c r="H179" s="44"/>
    </row>
    <row r="180" s="2" customFormat="1" ht="16.8" customHeight="1">
      <c r="A180" s="38"/>
      <c r="B180" s="44"/>
      <c r="C180" s="302" t="s">
        <v>569</v>
      </c>
      <c r="D180" s="302" t="s">
        <v>570</v>
      </c>
      <c r="E180" s="17" t="s">
        <v>234</v>
      </c>
      <c r="F180" s="303">
        <v>1.5429999999999999</v>
      </c>
      <c r="G180" s="38"/>
      <c r="H180" s="44"/>
    </row>
    <row r="181" s="2" customFormat="1" ht="16.8" customHeight="1">
      <c r="A181" s="38"/>
      <c r="B181" s="44"/>
      <c r="C181" s="298" t="s">
        <v>520</v>
      </c>
      <c r="D181" s="299" t="s">
        <v>521</v>
      </c>
      <c r="E181" s="300" t="s">
        <v>1</v>
      </c>
      <c r="F181" s="301">
        <v>783.50199999999995</v>
      </c>
      <c r="G181" s="38"/>
      <c r="H181" s="44"/>
    </row>
    <row r="182" s="2" customFormat="1" ht="16.8" customHeight="1">
      <c r="A182" s="38"/>
      <c r="B182" s="44"/>
      <c r="C182" s="302" t="s">
        <v>1</v>
      </c>
      <c r="D182" s="302" t="s">
        <v>548</v>
      </c>
      <c r="E182" s="17" t="s">
        <v>1</v>
      </c>
      <c r="F182" s="303">
        <v>261.61700000000002</v>
      </c>
      <c r="G182" s="38"/>
      <c r="H182" s="44"/>
    </row>
    <row r="183" s="2" customFormat="1" ht="16.8" customHeight="1">
      <c r="A183" s="38"/>
      <c r="B183" s="44"/>
      <c r="C183" s="302" t="s">
        <v>1</v>
      </c>
      <c r="D183" s="302" t="s">
        <v>549</v>
      </c>
      <c r="E183" s="17" t="s">
        <v>1</v>
      </c>
      <c r="F183" s="303">
        <v>8.3949999999999996</v>
      </c>
      <c r="G183" s="38"/>
      <c r="H183" s="44"/>
    </row>
    <row r="184" s="2" customFormat="1" ht="16.8" customHeight="1">
      <c r="A184" s="38"/>
      <c r="B184" s="44"/>
      <c r="C184" s="302" t="s">
        <v>1</v>
      </c>
      <c r="D184" s="302" t="s">
        <v>550</v>
      </c>
      <c r="E184" s="17" t="s">
        <v>1</v>
      </c>
      <c r="F184" s="303">
        <v>5.2469999999999999</v>
      </c>
      <c r="G184" s="38"/>
      <c r="H184" s="44"/>
    </row>
    <row r="185" s="2" customFormat="1" ht="16.8" customHeight="1">
      <c r="A185" s="38"/>
      <c r="B185" s="44"/>
      <c r="C185" s="302" t="s">
        <v>1</v>
      </c>
      <c r="D185" s="302" t="s">
        <v>551</v>
      </c>
      <c r="E185" s="17" t="s">
        <v>1</v>
      </c>
      <c r="F185" s="303">
        <v>38.063000000000002</v>
      </c>
      <c r="G185" s="38"/>
      <c r="H185" s="44"/>
    </row>
    <row r="186" s="2" customFormat="1" ht="16.8" customHeight="1">
      <c r="A186" s="38"/>
      <c r="B186" s="44"/>
      <c r="C186" s="302" t="s">
        <v>1</v>
      </c>
      <c r="D186" s="302" t="s">
        <v>552</v>
      </c>
      <c r="E186" s="17" t="s">
        <v>1</v>
      </c>
      <c r="F186" s="303">
        <v>331.31</v>
      </c>
      <c r="G186" s="38"/>
      <c r="H186" s="44"/>
    </row>
    <row r="187" s="2" customFormat="1" ht="16.8" customHeight="1">
      <c r="A187" s="38"/>
      <c r="B187" s="44"/>
      <c r="C187" s="302" t="s">
        <v>1</v>
      </c>
      <c r="D187" s="302" t="s">
        <v>553</v>
      </c>
      <c r="E187" s="17" t="s">
        <v>1</v>
      </c>
      <c r="F187" s="303">
        <v>138.87000000000001</v>
      </c>
      <c r="G187" s="38"/>
      <c r="H187" s="44"/>
    </row>
    <row r="188" s="2" customFormat="1" ht="16.8" customHeight="1">
      <c r="A188" s="38"/>
      <c r="B188" s="44"/>
      <c r="C188" s="302" t="s">
        <v>520</v>
      </c>
      <c r="D188" s="302" t="s">
        <v>182</v>
      </c>
      <c r="E188" s="17" t="s">
        <v>1</v>
      </c>
      <c r="F188" s="303">
        <v>783.50199999999995</v>
      </c>
      <c r="G188" s="38"/>
      <c r="H188" s="44"/>
    </row>
    <row r="189" s="2" customFormat="1" ht="16.8" customHeight="1">
      <c r="A189" s="38"/>
      <c r="B189" s="44"/>
      <c r="C189" s="304" t="s">
        <v>765</v>
      </c>
      <c r="D189" s="38"/>
      <c r="E189" s="38"/>
      <c r="F189" s="38"/>
      <c r="G189" s="38"/>
      <c r="H189" s="44"/>
    </row>
    <row r="190" s="2" customFormat="1" ht="16.8" customHeight="1">
      <c r="A190" s="38"/>
      <c r="B190" s="44"/>
      <c r="C190" s="302" t="s">
        <v>224</v>
      </c>
      <c r="D190" s="302" t="s">
        <v>225</v>
      </c>
      <c r="E190" s="17" t="s">
        <v>185</v>
      </c>
      <c r="F190" s="303">
        <v>783.50199999999995</v>
      </c>
      <c r="G190" s="38"/>
      <c r="H190" s="44"/>
    </row>
    <row r="191" s="2" customFormat="1" ht="16.8" customHeight="1">
      <c r="A191" s="38"/>
      <c r="B191" s="44"/>
      <c r="C191" s="302" t="s">
        <v>487</v>
      </c>
      <c r="D191" s="302" t="s">
        <v>488</v>
      </c>
      <c r="E191" s="17" t="s">
        <v>434</v>
      </c>
      <c r="F191" s="303">
        <v>3123.056</v>
      </c>
      <c r="G191" s="38"/>
      <c r="H191" s="44"/>
    </row>
    <row r="192" s="2" customFormat="1" ht="16.8" customHeight="1">
      <c r="A192" s="38"/>
      <c r="B192" s="44"/>
      <c r="C192" s="302" t="s">
        <v>495</v>
      </c>
      <c r="D192" s="302" t="s">
        <v>496</v>
      </c>
      <c r="E192" s="17" t="s">
        <v>434</v>
      </c>
      <c r="F192" s="303">
        <v>14651.486999999999</v>
      </c>
      <c r="G192" s="38"/>
      <c r="H192" s="44"/>
    </row>
    <row r="193" s="2" customFormat="1" ht="16.8" customHeight="1">
      <c r="A193" s="38"/>
      <c r="B193" s="44"/>
      <c r="C193" s="302" t="s">
        <v>432</v>
      </c>
      <c r="D193" s="302" t="s">
        <v>433</v>
      </c>
      <c r="E193" s="17" t="s">
        <v>434</v>
      </c>
      <c r="F193" s="303">
        <v>1331.953</v>
      </c>
      <c r="G193" s="38"/>
      <c r="H193" s="44"/>
    </row>
    <row r="194" s="2" customFormat="1" ht="16.8" customHeight="1">
      <c r="A194" s="38"/>
      <c r="B194" s="44"/>
      <c r="C194" s="298" t="s">
        <v>523</v>
      </c>
      <c r="D194" s="299" t="s">
        <v>524</v>
      </c>
      <c r="E194" s="300" t="s">
        <v>1</v>
      </c>
      <c r="F194" s="301">
        <v>376</v>
      </c>
      <c r="G194" s="38"/>
      <c r="H194" s="44"/>
    </row>
    <row r="195" s="2" customFormat="1" ht="16.8" customHeight="1">
      <c r="A195" s="38"/>
      <c r="B195" s="44"/>
      <c r="C195" s="302" t="s">
        <v>523</v>
      </c>
      <c r="D195" s="302" t="s">
        <v>578</v>
      </c>
      <c r="E195" s="17" t="s">
        <v>1</v>
      </c>
      <c r="F195" s="303">
        <v>376</v>
      </c>
      <c r="G195" s="38"/>
      <c r="H195" s="44"/>
    </row>
    <row r="196" s="2" customFormat="1" ht="16.8" customHeight="1">
      <c r="A196" s="38"/>
      <c r="B196" s="44"/>
      <c r="C196" s="304" t="s">
        <v>765</v>
      </c>
      <c r="D196" s="38"/>
      <c r="E196" s="38"/>
      <c r="F196" s="38"/>
      <c r="G196" s="38"/>
      <c r="H196" s="44"/>
    </row>
    <row r="197" s="2" customFormat="1" ht="16.8" customHeight="1">
      <c r="A197" s="38"/>
      <c r="B197" s="44"/>
      <c r="C197" s="302" t="s">
        <v>574</v>
      </c>
      <c r="D197" s="302" t="s">
        <v>575</v>
      </c>
      <c r="E197" s="17" t="s">
        <v>283</v>
      </c>
      <c r="F197" s="303">
        <v>376</v>
      </c>
      <c r="G197" s="38"/>
      <c r="H197" s="44"/>
    </row>
    <row r="198" s="2" customFormat="1" ht="16.8" customHeight="1">
      <c r="A198" s="38"/>
      <c r="B198" s="44"/>
      <c r="C198" s="302" t="s">
        <v>579</v>
      </c>
      <c r="D198" s="302" t="s">
        <v>580</v>
      </c>
      <c r="E198" s="17" t="s">
        <v>283</v>
      </c>
      <c r="F198" s="303">
        <v>376</v>
      </c>
      <c r="G198" s="38"/>
      <c r="H198" s="44"/>
    </row>
    <row r="199" s="2" customFormat="1" ht="7.44" customHeight="1">
      <c r="A199" s="38"/>
      <c r="B199" s="171"/>
      <c r="C199" s="172"/>
      <c r="D199" s="172"/>
      <c r="E199" s="172"/>
      <c r="F199" s="172"/>
      <c r="G199" s="172"/>
      <c r="H199" s="44"/>
    </row>
    <row r="200" s="2" customFormat="1">
      <c r="A200" s="38"/>
      <c r="B200" s="38"/>
      <c r="C200" s="38"/>
      <c r="D200" s="38"/>
      <c r="E200" s="38"/>
      <c r="F200" s="38"/>
      <c r="G200" s="38"/>
      <c r="H200" s="38"/>
    </row>
  </sheetData>
  <sheetProtection sheet="1" formatColumns="0" formatRows="0" objects="1" scenarios="1" spinCount="100000" saltValue="mrQYeFlKqDCX8POnJfq5KD4DPIVLaQw68KNpTKe9EREJaiQNzvRATJynLP3A/EJ7mB/DcDhD3hvSZJbwno6sVA==" hashValue="KE5WUfGoFDvKf8uPA72qEBJmnf8SU/4jb5WASuXEORN08LDAIRpmn5QK+RCl9OCA+qAnBiGmYwy+H36k6X61dQ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Šatánek Jan, Ing.</dc:creator>
  <cp:lastModifiedBy>Šatánek Jan, Ing.</cp:lastModifiedBy>
  <dcterms:created xsi:type="dcterms:W3CDTF">2024-02-27T11:53:13Z</dcterms:created>
  <dcterms:modified xsi:type="dcterms:W3CDTF">2024-02-27T11:53:20Z</dcterms:modified>
</cp:coreProperties>
</file>